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15570" windowHeight="7830"/>
  </bookViews>
  <sheets>
    <sheet name="Численность" sheetId="1" r:id="rId1"/>
    <sheet name="Лист2" sheetId="2" r:id="rId2"/>
    <sheet name="Лист3" sheetId="3" r:id="rId3"/>
  </sheets>
  <definedNames>
    <definedName name="_GoBack" localSheetId="0">Численность!$A$1</definedName>
    <definedName name="_xlnm.Print_Area" localSheetId="0">Численность!$A$1:$M$84</definedName>
  </definedNames>
  <calcPr calcId="145621"/>
</workbook>
</file>

<file path=xl/calcChain.xml><?xml version="1.0" encoding="utf-8"?>
<calcChain xmlns="http://schemas.openxmlformats.org/spreadsheetml/2006/main">
  <c r="I82" i="1" l="1"/>
  <c r="L63" i="1" l="1"/>
  <c r="I4" i="1" l="1"/>
  <c r="I74" i="1" l="1"/>
  <c r="I75" i="1"/>
  <c r="I76" i="1"/>
  <c r="I77" i="1"/>
  <c r="I78" i="1"/>
  <c r="I79" i="1"/>
  <c r="I80" i="1"/>
  <c r="I81" i="1"/>
  <c r="I73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4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83" i="1" l="1"/>
  <c r="L83" i="1"/>
  <c r="F36" i="1" l="1"/>
  <c r="F64" i="1"/>
  <c r="G64" i="1" l="1"/>
  <c r="H64" i="1"/>
  <c r="J64" i="1"/>
  <c r="K64" i="1"/>
  <c r="M28" i="1"/>
  <c r="I64" i="1" l="1"/>
  <c r="G83" i="1"/>
  <c r="F41" i="1" s="1"/>
  <c r="H83" i="1"/>
  <c r="F42" i="1" s="1"/>
  <c r="G44" i="1"/>
  <c r="G43" i="1"/>
  <c r="K83" i="1"/>
  <c r="G41" i="1" s="1"/>
  <c r="J83" i="1"/>
  <c r="G42" i="1" s="1"/>
  <c r="F43" i="1"/>
  <c r="J36" i="1"/>
  <c r="G39" i="1" s="1"/>
  <c r="M13" i="1" l="1"/>
  <c r="F39" i="1"/>
  <c r="F65" i="1"/>
  <c r="J65" i="1"/>
  <c r="M4" i="1"/>
  <c r="M5" i="1"/>
  <c r="M6" i="1"/>
  <c r="M7" i="1"/>
  <c r="M8" i="1"/>
  <c r="M9" i="1"/>
  <c r="M10" i="1"/>
  <c r="M12" i="1"/>
  <c r="M14" i="1"/>
  <c r="M15" i="1"/>
  <c r="M16" i="1"/>
  <c r="M17" i="1"/>
  <c r="M18" i="1"/>
  <c r="M20" i="1"/>
  <c r="M21" i="1"/>
  <c r="M23" i="1"/>
  <c r="M24" i="1"/>
  <c r="M25" i="1"/>
  <c r="M26" i="1"/>
  <c r="M27" i="1"/>
  <c r="M29" i="1"/>
  <c r="M30" i="1"/>
  <c r="M31" i="1"/>
  <c r="M33" i="1"/>
  <c r="M35" i="1"/>
  <c r="H36" i="1" l="1"/>
  <c r="F40" i="1" l="1"/>
  <c r="F44" i="1"/>
  <c r="H65" i="1" l="1"/>
  <c r="F45" i="1"/>
  <c r="J45" i="1" s="1"/>
  <c r="G36" i="1" l="1"/>
  <c r="K36" i="1"/>
  <c r="G40" i="1" s="1"/>
  <c r="G65" i="1" l="1"/>
  <c r="I65" i="1" s="1"/>
  <c r="I36" i="1"/>
  <c r="K65" i="1"/>
  <c r="I39" i="1"/>
  <c r="I41" i="1" l="1"/>
  <c r="L64" i="1" l="1"/>
  <c r="I43" i="1" l="1"/>
  <c r="I45" i="1" s="1"/>
  <c r="G45" i="1"/>
  <c r="K46" i="1" s="1"/>
  <c r="L36" i="1" l="1"/>
  <c r="L65" i="1" s="1"/>
  <c r="M36" i="1"/>
  <c r="G46" i="1"/>
</calcChain>
</file>

<file path=xl/sharedStrings.xml><?xml version="1.0" encoding="utf-8"?>
<sst xmlns="http://schemas.openxmlformats.org/spreadsheetml/2006/main" count="189" uniqueCount="155">
  <si>
    <t>Код</t>
  </si>
  <si>
    <t>Наименование специальности</t>
  </si>
  <si>
    <t>Сроки обучен</t>
  </si>
  <si>
    <t>Группа</t>
  </si>
  <si>
    <t>Всего</t>
  </si>
  <si>
    <t>ПОДГОТОВКА СПЕЦИАЛИСТОВ СРЕДНЕГО ЗВЕНА</t>
  </si>
  <si>
    <t>ЗМ-31</t>
  </si>
  <si>
    <t>35.02.08</t>
  </si>
  <si>
    <t>Электрификация и автоматизация сельского хозяйства</t>
  </si>
  <si>
    <t>3г.10</t>
  </si>
  <si>
    <t>Э-11</t>
  </si>
  <si>
    <t>Э-21</t>
  </si>
  <si>
    <t>Э-31</t>
  </si>
  <si>
    <t>36.02.01</t>
  </si>
  <si>
    <t>Ветеринария</t>
  </si>
  <si>
    <t>В-11</t>
  </si>
  <si>
    <t>В-21</t>
  </si>
  <si>
    <t>В-31</t>
  </si>
  <si>
    <t>В-41</t>
  </si>
  <si>
    <t>35.02.16</t>
  </si>
  <si>
    <t>Эксплуатация и ремонт сельскохозяйственной техники и оборудования</t>
  </si>
  <si>
    <t>3г. 10</t>
  </si>
  <si>
    <t>ЭР-11</t>
  </si>
  <si>
    <t>ЭР-21</t>
  </si>
  <si>
    <t>35.02.07</t>
  </si>
  <si>
    <t>Механизация сельского хозяйства</t>
  </si>
  <si>
    <t>ТО и ремонт автомобильного транспорта</t>
  </si>
  <si>
    <t>АМ-21</t>
  </si>
  <si>
    <t>АМ-31</t>
  </si>
  <si>
    <t>АМ-41</t>
  </si>
  <si>
    <t>Экономика и бухгалтерский учет (по отраслям)</t>
  </si>
  <si>
    <t>38.02.01</t>
  </si>
  <si>
    <t>2г. 10</t>
  </si>
  <si>
    <t>ЭК-11</t>
  </si>
  <si>
    <t>ЭК-21</t>
  </si>
  <si>
    <t>ЭК-31</t>
  </si>
  <si>
    <t>Агрономия</t>
  </si>
  <si>
    <t>43.02.13</t>
  </si>
  <si>
    <t>Технология парикмахерского искусства</t>
  </si>
  <si>
    <t>43.02.15</t>
  </si>
  <si>
    <t>Поварское и кондитерское дело</t>
  </si>
  <si>
    <t>ПКД-11</t>
  </si>
  <si>
    <t>ПОДГОТОВКА КВАЛИФИЦИРОВАННЫХ РАБОЧИХ (СЛУЖАЩИХ)</t>
  </si>
  <si>
    <t>43.01.09</t>
  </si>
  <si>
    <t>Повар, кондитер</t>
  </si>
  <si>
    <t>3г.10м</t>
  </si>
  <si>
    <t>2г. 10м</t>
  </si>
  <si>
    <t>Портной</t>
  </si>
  <si>
    <t>ПШ-01в</t>
  </si>
  <si>
    <t>ПШ-02в</t>
  </si>
  <si>
    <t>2г 10м</t>
  </si>
  <si>
    <t>Электромонтер по ремонту и обслуживанию электрооборудования (по отраслям) (Инжавино)</t>
  </si>
  <si>
    <t>Э-013ф</t>
  </si>
  <si>
    <t>Э-023ф</t>
  </si>
  <si>
    <t>Э-033ф</t>
  </si>
  <si>
    <t>Мастер по техническому обслуживанию и ремонту машинно-тракторного парка  (Инжавино)</t>
  </si>
  <si>
    <t>МТО-023ф</t>
  </si>
  <si>
    <t>МТО-033ф</t>
  </si>
  <si>
    <t>38.01.02</t>
  </si>
  <si>
    <t>Продавец, контролер-кассир (Инжавино)</t>
  </si>
  <si>
    <t>ПД-013ф</t>
  </si>
  <si>
    <t>ПД-023ф</t>
  </si>
  <si>
    <t>3г. 10м</t>
  </si>
  <si>
    <t>2г10м</t>
  </si>
  <si>
    <t>МТО-013ф</t>
  </si>
  <si>
    <t>23.02.03</t>
  </si>
  <si>
    <t>Акад отп</t>
  </si>
  <si>
    <t>3г10м</t>
  </si>
  <si>
    <t>08.01.08</t>
  </si>
  <si>
    <t>35.01.14</t>
  </si>
  <si>
    <t>13.01.10</t>
  </si>
  <si>
    <t>29.01.07</t>
  </si>
  <si>
    <t>№п/п</t>
  </si>
  <si>
    <t>Э-32з</t>
  </si>
  <si>
    <t>Э-42з</t>
  </si>
  <si>
    <t>М-32з</t>
  </si>
  <si>
    <t>М-42з</t>
  </si>
  <si>
    <t>Экономика и бухгалтерский учет</t>
  </si>
  <si>
    <t>40.02.01</t>
  </si>
  <si>
    <t>Право и организация социального обеспечения</t>
  </si>
  <si>
    <t>Всего по Заочному отд</t>
  </si>
  <si>
    <t xml:space="preserve">Итого </t>
  </si>
  <si>
    <t>Численность обучающихся заочного отделения</t>
  </si>
  <si>
    <t>№пп</t>
  </si>
  <si>
    <t>Технология сахаристых продуктов</t>
  </si>
  <si>
    <t>19.02.04</t>
  </si>
  <si>
    <t>В-12в</t>
  </si>
  <si>
    <t>В-42в</t>
  </si>
  <si>
    <t>ЭР-31</t>
  </si>
  <si>
    <t>ПКД-21</t>
  </si>
  <si>
    <t>ТПР-11</t>
  </si>
  <si>
    <t>ПК-033ф</t>
  </si>
  <si>
    <t>Э-52з</t>
  </si>
  <si>
    <t>М-52з</t>
  </si>
  <si>
    <t>Э-41</t>
  </si>
  <si>
    <t>Э-22з</t>
  </si>
  <si>
    <t>М-22з</t>
  </si>
  <si>
    <t>25</t>
  </si>
  <si>
    <t>ПК-02</t>
  </si>
  <si>
    <t>ЗМ-11</t>
  </si>
  <si>
    <t>35.02.05</t>
  </si>
  <si>
    <t xml:space="preserve">Общая численность </t>
  </si>
  <si>
    <t>№ п/п</t>
  </si>
  <si>
    <t xml:space="preserve">21.02.05 </t>
  </si>
  <si>
    <t>Земельно-имущественные отношения</t>
  </si>
  <si>
    <t>бюджет</t>
  </si>
  <si>
    <t>внебюджет</t>
  </si>
  <si>
    <t>ЭК-32з</t>
  </si>
  <si>
    <t>ПК-043ф</t>
  </si>
  <si>
    <t>МШД-013ф</t>
  </si>
  <si>
    <t xml:space="preserve">08.01.25 </t>
  </si>
  <si>
    <t>Мастер отделочных строительных и декоративных работ</t>
  </si>
  <si>
    <t>2г. 10 мес.</t>
  </si>
  <si>
    <t>Мастер отделочных строительных работ</t>
  </si>
  <si>
    <t>Колич групп бюджет</t>
  </si>
  <si>
    <t>Колич групп внебюджет</t>
  </si>
  <si>
    <t>23.02.07</t>
  </si>
  <si>
    <t>АМД-11</t>
  </si>
  <si>
    <t>ТСП-11</t>
  </si>
  <si>
    <t>В-22в</t>
  </si>
  <si>
    <t>ЭР-41</t>
  </si>
  <si>
    <t>А-31</t>
  </si>
  <si>
    <t>ТПР-21</t>
  </si>
  <si>
    <t>ТПР-41</t>
  </si>
  <si>
    <t>ПКД-31</t>
  </si>
  <si>
    <t>Колич групп очное</t>
  </si>
  <si>
    <t>Колич групп очно-заочное</t>
  </si>
  <si>
    <t>Очная форма</t>
  </si>
  <si>
    <t>Очно-заочная форма</t>
  </si>
  <si>
    <t>2г.10 мес.</t>
  </si>
  <si>
    <t>ТО и ремонт двигателей, систем агрегатов автомобилей</t>
  </si>
  <si>
    <t>ПК-04</t>
  </si>
  <si>
    <t>ПК-03</t>
  </si>
  <si>
    <t>Колич групп очно</t>
  </si>
  <si>
    <t>Колич групп очно-заочно</t>
  </si>
  <si>
    <t>МШ-033ф</t>
  </si>
  <si>
    <t>кол-во обуч-ся</t>
  </si>
  <si>
    <t>колич групп</t>
  </si>
  <si>
    <t>уч. групп ППССЗ очн. обучения</t>
  </si>
  <si>
    <t>уч.групп ППССЗ очно-заочн. обучения</t>
  </si>
  <si>
    <t>уч. групп ППССЗ заочн. обучения бюджет</t>
  </si>
  <si>
    <t>уч. групп ППССЗ заочн. обучения внебюджета</t>
  </si>
  <si>
    <t>уч. групп ППКРС очн. обучения</t>
  </si>
  <si>
    <t xml:space="preserve">уч. групп ППКРС очн.-заочн. обучения </t>
  </si>
  <si>
    <t>Ю-22з</t>
  </si>
  <si>
    <t>А-11</t>
  </si>
  <si>
    <t>Всего по ППКРС</t>
  </si>
  <si>
    <t>Всего по ППССЗ</t>
  </si>
  <si>
    <t>ИТОГО бюджет</t>
  </si>
  <si>
    <t>групп</t>
  </si>
  <si>
    <t>Всего очное,               очно-заочное</t>
  </si>
  <si>
    <t>Кол-во мест для приема, перевода</t>
  </si>
  <si>
    <t>ТСП-21</t>
  </si>
  <si>
    <t>Кол-во вакантных мест для приема, перевода</t>
  </si>
  <si>
    <t>Кол-во вакантных мест для приема, перевода в  ТОГАПОУ «Аграрно-промышленный колледж» по состоянию на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</si>
</sst>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theme="1"/>
      <name val="Arial Black"/>
      <family val="2"/>
      <charset val="204"/>
    </font>
    <font>
      <sz val="10"/>
      <color rgb="FF000000"/>
      <name val="Times New Roman"/>
      <family val="1"/>
      <charset val="204"/>
    </font>
    <font>
      <sz val="8"/>
      <color theme="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1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/>
    <xf numFmtId="49" fontId="2" fillId="0" borderId="4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0" xfId="0" applyNumberFormat="1" applyFont="1" applyBorder="1"/>
    <xf numFmtId="1" fontId="4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/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/>
    <xf numFmtId="1" fontId="3" fillId="0" borderId="1" xfId="0" applyNumberFormat="1" applyFont="1" applyBorder="1"/>
    <xf numFmtId="1" fontId="3" fillId="0" borderId="2" xfId="0" applyNumberFormat="1" applyFont="1" applyBorder="1"/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3" fillId="0" borderId="6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/>
    <xf numFmtId="0" fontId="6" fillId="0" borderId="4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/>
    <xf numFmtId="0" fontId="16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" fontId="18" fillId="0" borderId="4" xfId="0" applyNumberFormat="1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/>
    <xf numFmtId="1" fontId="17" fillId="0" borderId="0" xfId="0" applyNumberFormat="1" applyFont="1" applyBorder="1"/>
    <xf numFmtId="0" fontId="17" fillId="0" borderId="0" xfId="0" applyFont="1" applyBorder="1"/>
    <xf numFmtId="0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1" fontId="22" fillId="0" borderId="0" xfId="0" applyNumberFormat="1" applyFont="1" applyBorder="1"/>
    <xf numFmtId="0" fontId="22" fillId="0" borderId="0" xfId="0" applyFont="1" applyBorder="1"/>
    <xf numFmtId="0" fontId="22" fillId="0" borderId="4" xfId="0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1" fontId="24" fillId="0" borderId="4" xfId="0" applyNumberFormat="1" applyFont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" fontId="22" fillId="0" borderId="0" xfId="0" applyNumberFormat="1" applyFont="1" applyBorder="1" applyAlignment="1"/>
    <xf numFmtId="0" fontId="22" fillId="0" borderId="0" xfId="0" applyFont="1" applyBorder="1" applyAlignme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6" fillId="0" borderId="3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1" fontId="2" fillId="0" borderId="1" xfId="0" applyNumberFormat="1" applyFont="1" applyBorder="1"/>
    <xf numFmtId="0" fontId="1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21" fillId="0" borderId="1" xfId="0" applyNumberFormat="1" applyFont="1" applyBorder="1" applyAlignment="1">
      <alignment horizontal="left" vertical="center" wrapText="1"/>
    </xf>
    <xf numFmtId="0" fontId="27" fillId="0" borderId="14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1" xfId="0" applyFont="1" applyBorder="1"/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0" fontId="3" fillId="0" borderId="2" xfId="0" applyFont="1" applyBorder="1"/>
    <xf numFmtId="0" fontId="21" fillId="0" borderId="1" xfId="0" applyFont="1" applyBorder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28" fillId="2" borderId="8" xfId="0" applyFont="1" applyFill="1" applyBorder="1"/>
    <xf numFmtId="49" fontId="17" fillId="2" borderId="22" xfId="0" applyNumberFormat="1" applyFont="1" applyFill="1" applyBorder="1" applyAlignment="1">
      <alignment vertical="center"/>
    </xf>
    <xf numFmtId="0" fontId="17" fillId="2" borderId="22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18" fillId="2" borderId="22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9" fillId="3" borderId="19" xfId="0" applyFont="1" applyFill="1" applyBorder="1"/>
    <xf numFmtId="0" fontId="9" fillId="3" borderId="0" xfId="0" applyFont="1" applyFill="1" applyBorder="1"/>
    <xf numFmtId="1" fontId="2" fillId="3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9" fillId="2" borderId="22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3" fillId="6" borderId="6" xfId="0" applyNumberFormat="1" applyFont="1" applyFill="1" applyBorder="1" applyAlignment="1">
      <alignment horizontal="center" vertical="center" wrapText="1"/>
    </xf>
    <xf numFmtId="1" fontId="5" fillId="6" borderId="14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6" borderId="28" xfId="0" applyNumberFormat="1" applyFont="1" applyFill="1" applyBorder="1" applyAlignment="1">
      <alignment horizontal="right" vertical="center"/>
    </xf>
    <xf numFmtId="0" fontId="4" fillId="6" borderId="6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9" fillId="3" borderId="21" xfId="0" applyNumberFormat="1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2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4" borderId="20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6" fillId="4" borderId="21" xfId="0" applyFont="1" applyFill="1" applyBorder="1" applyAlignment="1">
      <alignment wrapText="1"/>
    </xf>
    <xf numFmtId="1" fontId="9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showWhiteSpace="0" view="pageBreakPreview" zoomScale="120" zoomScaleNormal="120" zoomScaleSheetLayoutView="120" workbookViewId="0">
      <selection activeCell="A3" sqref="A3:K3"/>
    </sheetView>
  </sheetViews>
  <sheetFormatPr defaultColWidth="9.140625" defaultRowHeight="12.75" x14ac:dyDescent="0.2"/>
  <cols>
    <col min="1" max="1" width="3.42578125" style="76" customWidth="1"/>
    <col min="2" max="2" width="6.85546875" style="62" customWidth="1"/>
    <col min="3" max="3" width="14.5703125" style="70" customWidth="1"/>
    <col min="4" max="4" width="6.5703125" style="12" customWidth="1"/>
    <col min="5" max="5" width="8.140625" style="6" customWidth="1"/>
    <col min="6" max="6" width="8.140625" style="127" customWidth="1"/>
    <col min="7" max="7" width="5.42578125" style="9" customWidth="1"/>
    <col min="8" max="8" width="6.140625" style="9" customWidth="1"/>
    <col min="9" max="10" width="5.140625" style="11" customWidth="1"/>
    <col min="11" max="11" width="5.42578125" style="1" customWidth="1"/>
    <col min="12" max="12" width="9" style="34" customWidth="1"/>
    <col min="13" max="13" width="11.140625" style="20" hidden="1" customWidth="1"/>
    <col min="14" max="16384" width="9.140625" style="2"/>
  </cols>
  <sheetData>
    <row r="1" spans="1:13" ht="38.25" customHeight="1" x14ac:dyDescent="0.2">
      <c r="A1" s="238" t="s">
        <v>154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3" s="4" customFormat="1" ht="55.5" customHeight="1" x14ac:dyDescent="0.25">
      <c r="A2" s="72" t="s">
        <v>102</v>
      </c>
      <c r="B2" s="57" t="s">
        <v>0</v>
      </c>
      <c r="C2" s="65" t="s">
        <v>1</v>
      </c>
      <c r="D2" s="27" t="s">
        <v>2</v>
      </c>
      <c r="E2" s="27" t="s">
        <v>3</v>
      </c>
      <c r="F2" s="126" t="s">
        <v>127</v>
      </c>
      <c r="G2" s="3" t="s">
        <v>66</v>
      </c>
      <c r="H2" s="163" t="s">
        <v>128</v>
      </c>
      <c r="I2" s="26" t="s">
        <v>4</v>
      </c>
      <c r="J2" s="157" t="s">
        <v>125</v>
      </c>
      <c r="K2" s="157" t="s">
        <v>126</v>
      </c>
      <c r="L2" s="220" t="s">
        <v>153</v>
      </c>
      <c r="M2" s="219" t="s">
        <v>151</v>
      </c>
    </row>
    <row r="3" spans="1:13" s="4" customFormat="1" ht="17.100000000000001" customHeight="1" x14ac:dyDescent="0.2">
      <c r="A3" s="221" t="s">
        <v>5</v>
      </c>
      <c r="B3" s="222"/>
      <c r="C3" s="223"/>
      <c r="D3" s="224"/>
      <c r="E3" s="224"/>
      <c r="F3" s="224"/>
      <c r="G3" s="225"/>
      <c r="H3" s="225"/>
      <c r="I3" s="226"/>
      <c r="J3" s="227"/>
      <c r="K3" s="228"/>
      <c r="L3" s="36"/>
      <c r="M3" s="24" t="s">
        <v>97</v>
      </c>
    </row>
    <row r="4" spans="1:13" s="40" customFormat="1" ht="33.75" customHeight="1" x14ac:dyDescent="0.2">
      <c r="A4" s="210">
        <v>1</v>
      </c>
      <c r="B4" s="209" t="s">
        <v>85</v>
      </c>
      <c r="C4" s="208" t="s">
        <v>84</v>
      </c>
      <c r="D4" s="211" t="s">
        <v>67</v>
      </c>
      <c r="E4" s="33" t="s">
        <v>152</v>
      </c>
      <c r="F4" s="146">
        <v>22</v>
      </c>
      <c r="G4" s="38">
        <v>1</v>
      </c>
      <c r="H4" s="38"/>
      <c r="I4" s="175">
        <f>H4+G4+F4</f>
        <v>23</v>
      </c>
      <c r="J4" s="150">
        <v>1</v>
      </c>
      <c r="K4" s="165"/>
      <c r="L4" s="39">
        <v>2</v>
      </c>
      <c r="M4" s="21">
        <f>25-L4</f>
        <v>23</v>
      </c>
    </row>
    <row r="5" spans="1:13" s="4" customFormat="1" ht="32.25" customHeight="1" x14ac:dyDescent="0.2">
      <c r="A5" s="119">
        <v>2</v>
      </c>
      <c r="B5" s="120" t="s">
        <v>103</v>
      </c>
      <c r="C5" s="114" t="s">
        <v>104</v>
      </c>
      <c r="D5" s="117" t="s">
        <v>129</v>
      </c>
      <c r="E5" s="27" t="s">
        <v>6</v>
      </c>
      <c r="F5" s="146">
        <v>21</v>
      </c>
      <c r="G5" s="3"/>
      <c r="H5" s="3"/>
      <c r="I5" s="175">
        <f t="shared" ref="I5:I36" si="0">H5+G5+F5</f>
        <v>21</v>
      </c>
      <c r="J5" s="150">
        <v>1</v>
      </c>
      <c r="K5" s="165"/>
      <c r="L5" s="39">
        <v>4</v>
      </c>
      <c r="M5" s="21">
        <f>25-L5</f>
        <v>21</v>
      </c>
    </row>
    <row r="6" spans="1:13" s="4" customFormat="1" ht="15" customHeight="1" x14ac:dyDescent="0.2">
      <c r="A6" s="232">
        <v>3</v>
      </c>
      <c r="B6" s="230" t="s">
        <v>7</v>
      </c>
      <c r="C6" s="234" t="s">
        <v>8</v>
      </c>
      <c r="D6" s="224" t="s">
        <v>67</v>
      </c>
      <c r="E6" s="27" t="s">
        <v>10</v>
      </c>
      <c r="F6" s="146">
        <v>25</v>
      </c>
      <c r="G6" s="3"/>
      <c r="H6" s="3"/>
      <c r="I6" s="175">
        <f t="shared" si="0"/>
        <v>25</v>
      </c>
      <c r="J6" s="150">
        <v>1</v>
      </c>
      <c r="K6" s="165"/>
      <c r="L6" s="39">
        <v>0</v>
      </c>
      <c r="M6" s="21">
        <f t="shared" ref="M6:M35" si="1">25-L6</f>
        <v>25</v>
      </c>
    </row>
    <row r="7" spans="1:13" s="5" customFormat="1" ht="15" customHeight="1" x14ac:dyDescent="0.2">
      <c r="A7" s="232"/>
      <c r="B7" s="230"/>
      <c r="C7" s="234"/>
      <c r="D7" s="224"/>
      <c r="E7" s="27" t="s">
        <v>11</v>
      </c>
      <c r="F7" s="146">
        <v>23</v>
      </c>
      <c r="G7" s="3"/>
      <c r="H7" s="3"/>
      <c r="I7" s="175">
        <f t="shared" si="0"/>
        <v>23</v>
      </c>
      <c r="J7" s="150">
        <v>1</v>
      </c>
      <c r="K7" s="165"/>
      <c r="L7" s="39">
        <v>2</v>
      </c>
      <c r="M7" s="21">
        <f t="shared" si="1"/>
        <v>23</v>
      </c>
    </row>
    <row r="8" spans="1:13" s="6" customFormat="1" ht="15" customHeight="1" x14ac:dyDescent="0.2">
      <c r="A8" s="232"/>
      <c r="B8" s="229"/>
      <c r="C8" s="234"/>
      <c r="D8" s="224"/>
      <c r="E8" s="27" t="s">
        <v>12</v>
      </c>
      <c r="F8" s="146">
        <v>24</v>
      </c>
      <c r="G8" s="3"/>
      <c r="H8" s="3"/>
      <c r="I8" s="175">
        <f t="shared" si="0"/>
        <v>24</v>
      </c>
      <c r="J8" s="150">
        <v>1</v>
      </c>
      <c r="K8" s="165"/>
      <c r="L8" s="39">
        <v>1</v>
      </c>
      <c r="M8" s="21">
        <f t="shared" si="1"/>
        <v>24</v>
      </c>
    </row>
    <row r="9" spans="1:13" s="95" customFormat="1" ht="15" customHeight="1" x14ac:dyDescent="0.2">
      <c r="A9" s="232"/>
      <c r="B9" s="232"/>
      <c r="C9" s="234"/>
      <c r="D9" s="224"/>
      <c r="E9" s="94" t="s">
        <v>94</v>
      </c>
      <c r="F9" s="146">
        <v>22</v>
      </c>
      <c r="G9" s="89"/>
      <c r="H9" s="90"/>
      <c r="I9" s="175">
        <f t="shared" si="0"/>
        <v>22</v>
      </c>
      <c r="J9" s="151">
        <v>1</v>
      </c>
      <c r="K9" s="166"/>
      <c r="L9" s="39">
        <v>3</v>
      </c>
      <c r="M9" s="85">
        <f t="shared" si="1"/>
        <v>22</v>
      </c>
    </row>
    <row r="10" spans="1:13" s="7" customFormat="1" ht="15" customHeight="1" x14ac:dyDescent="0.2">
      <c r="A10" s="233">
        <v>4</v>
      </c>
      <c r="B10" s="229" t="s">
        <v>13</v>
      </c>
      <c r="C10" s="235" t="s">
        <v>14</v>
      </c>
      <c r="D10" s="237" t="s">
        <v>9</v>
      </c>
      <c r="E10" s="28" t="s">
        <v>15</v>
      </c>
      <c r="F10" s="212">
        <v>24</v>
      </c>
      <c r="G10" s="42"/>
      <c r="H10" s="3"/>
      <c r="I10" s="175">
        <f t="shared" si="0"/>
        <v>24</v>
      </c>
      <c r="J10" s="152">
        <v>1</v>
      </c>
      <c r="K10" s="165"/>
      <c r="L10" s="39">
        <v>1</v>
      </c>
      <c r="M10" s="21">
        <f t="shared" si="1"/>
        <v>24</v>
      </c>
    </row>
    <row r="11" spans="1:13" s="7" customFormat="1" ht="15" customHeight="1" x14ac:dyDescent="0.2">
      <c r="A11" s="233"/>
      <c r="B11" s="229"/>
      <c r="C11" s="235"/>
      <c r="D11" s="243"/>
      <c r="E11" s="28" t="s">
        <v>86</v>
      </c>
      <c r="F11" s="28"/>
      <c r="G11" s="42"/>
      <c r="H11" s="3">
        <v>20</v>
      </c>
      <c r="I11" s="175">
        <f t="shared" si="0"/>
        <v>20</v>
      </c>
      <c r="J11" s="153"/>
      <c r="K11" s="165">
        <v>1</v>
      </c>
      <c r="L11" s="39">
        <v>5</v>
      </c>
      <c r="M11" s="21">
        <v>0</v>
      </c>
    </row>
    <row r="12" spans="1:13" s="7" customFormat="1" ht="15" customHeight="1" x14ac:dyDescent="0.2">
      <c r="A12" s="233"/>
      <c r="B12" s="229"/>
      <c r="C12" s="235"/>
      <c r="D12" s="243"/>
      <c r="E12" s="27" t="s">
        <v>16</v>
      </c>
      <c r="F12" s="126">
        <v>19</v>
      </c>
      <c r="G12" s="41"/>
      <c r="H12" s="3"/>
      <c r="I12" s="175">
        <f t="shared" si="0"/>
        <v>19</v>
      </c>
      <c r="J12" s="154">
        <v>1</v>
      </c>
      <c r="K12" s="165"/>
      <c r="L12" s="39">
        <v>6</v>
      </c>
      <c r="M12" s="21">
        <f t="shared" si="1"/>
        <v>19</v>
      </c>
    </row>
    <row r="13" spans="1:13" s="7" customFormat="1" ht="15" customHeight="1" x14ac:dyDescent="0.2">
      <c r="A13" s="233"/>
      <c r="B13" s="229"/>
      <c r="C13" s="235"/>
      <c r="D13" s="243"/>
      <c r="E13" s="117" t="s">
        <v>119</v>
      </c>
      <c r="F13" s="126"/>
      <c r="G13" s="41"/>
      <c r="H13" s="125">
        <v>22</v>
      </c>
      <c r="I13" s="175">
        <f t="shared" si="0"/>
        <v>22</v>
      </c>
      <c r="J13" s="154"/>
      <c r="K13" s="165">
        <v>1</v>
      </c>
      <c r="L13" s="39">
        <v>3</v>
      </c>
      <c r="M13" s="21">
        <f t="shared" si="1"/>
        <v>22</v>
      </c>
    </row>
    <row r="14" spans="1:13" s="7" customFormat="1" ht="15" customHeight="1" x14ac:dyDescent="0.2">
      <c r="A14" s="233"/>
      <c r="B14" s="229"/>
      <c r="C14" s="235"/>
      <c r="D14" s="243"/>
      <c r="E14" s="27" t="s">
        <v>17</v>
      </c>
      <c r="F14" s="126">
        <v>23</v>
      </c>
      <c r="G14" s="41">
        <v>2</v>
      </c>
      <c r="H14" s="3"/>
      <c r="I14" s="175">
        <f t="shared" si="0"/>
        <v>25</v>
      </c>
      <c r="J14" s="154">
        <v>1</v>
      </c>
      <c r="K14" s="165"/>
      <c r="L14" s="39">
        <v>0</v>
      </c>
      <c r="M14" s="21">
        <f t="shared" si="1"/>
        <v>25</v>
      </c>
    </row>
    <row r="15" spans="1:13" s="86" customFormat="1" ht="15" customHeight="1" x14ac:dyDescent="0.2">
      <c r="A15" s="233"/>
      <c r="B15" s="229"/>
      <c r="C15" s="235"/>
      <c r="D15" s="243"/>
      <c r="E15" s="82" t="s">
        <v>87</v>
      </c>
      <c r="F15" s="82"/>
      <c r="G15" s="83"/>
      <c r="H15" s="84">
        <v>12</v>
      </c>
      <c r="I15" s="175">
        <f t="shared" si="0"/>
        <v>12</v>
      </c>
      <c r="J15" s="155"/>
      <c r="K15" s="166">
        <v>1</v>
      </c>
      <c r="L15" s="39">
        <v>8</v>
      </c>
      <c r="M15" s="85">
        <f t="shared" si="1"/>
        <v>17</v>
      </c>
    </row>
    <row r="16" spans="1:13" s="86" customFormat="1" ht="15" customHeight="1" x14ac:dyDescent="0.2">
      <c r="A16" s="233"/>
      <c r="B16" s="229"/>
      <c r="C16" s="235"/>
      <c r="D16" s="237"/>
      <c r="E16" s="82" t="s">
        <v>18</v>
      </c>
      <c r="F16" s="82">
        <v>21</v>
      </c>
      <c r="G16" s="83"/>
      <c r="H16" s="84"/>
      <c r="I16" s="175">
        <f t="shared" si="0"/>
        <v>21</v>
      </c>
      <c r="J16" s="155">
        <v>1</v>
      </c>
      <c r="K16" s="166"/>
      <c r="L16" s="39">
        <v>4</v>
      </c>
      <c r="M16" s="85">
        <f t="shared" si="1"/>
        <v>21</v>
      </c>
    </row>
    <row r="17" spans="1:13" ht="15" customHeight="1" x14ac:dyDescent="0.2">
      <c r="A17" s="233">
        <v>5</v>
      </c>
      <c r="B17" s="229" t="s">
        <v>19</v>
      </c>
      <c r="C17" s="244" t="s">
        <v>20</v>
      </c>
      <c r="D17" s="237" t="s">
        <v>21</v>
      </c>
      <c r="E17" s="27" t="s">
        <v>22</v>
      </c>
      <c r="F17" s="126">
        <v>24</v>
      </c>
      <c r="G17" s="41"/>
      <c r="H17" s="3"/>
      <c r="I17" s="175">
        <f t="shared" si="0"/>
        <v>24</v>
      </c>
      <c r="J17" s="154">
        <v>1</v>
      </c>
      <c r="K17" s="165"/>
      <c r="L17" s="39">
        <v>1</v>
      </c>
      <c r="M17" s="21">
        <f t="shared" si="1"/>
        <v>24</v>
      </c>
    </row>
    <row r="18" spans="1:13" ht="15" customHeight="1" x14ac:dyDescent="0.2">
      <c r="A18" s="233"/>
      <c r="B18" s="229"/>
      <c r="C18" s="245"/>
      <c r="D18" s="237"/>
      <c r="E18" s="27" t="s">
        <v>23</v>
      </c>
      <c r="F18" s="126">
        <v>24</v>
      </c>
      <c r="G18" s="41"/>
      <c r="H18" s="3"/>
      <c r="I18" s="175">
        <f t="shared" si="0"/>
        <v>24</v>
      </c>
      <c r="J18" s="154">
        <v>1</v>
      </c>
      <c r="K18" s="165"/>
      <c r="L18" s="39">
        <v>1</v>
      </c>
      <c r="M18" s="21">
        <f t="shared" si="1"/>
        <v>24</v>
      </c>
    </row>
    <row r="19" spans="1:13" ht="15" customHeight="1" x14ac:dyDescent="0.2">
      <c r="A19" s="233"/>
      <c r="B19" s="229"/>
      <c r="C19" s="245"/>
      <c r="D19" s="237"/>
      <c r="E19" s="117" t="s">
        <v>88</v>
      </c>
      <c r="F19" s="126">
        <v>24</v>
      </c>
      <c r="G19" s="41"/>
      <c r="H19" s="125"/>
      <c r="I19" s="175">
        <f t="shared" si="0"/>
        <v>24</v>
      </c>
      <c r="J19" s="125">
        <v>1</v>
      </c>
      <c r="K19" s="167"/>
      <c r="L19" s="39">
        <v>1</v>
      </c>
      <c r="M19" s="21"/>
    </row>
    <row r="20" spans="1:13" ht="15" customHeight="1" x14ac:dyDescent="0.2">
      <c r="A20" s="233"/>
      <c r="B20" s="229"/>
      <c r="C20" s="246"/>
      <c r="D20" s="237"/>
      <c r="E20" s="27" t="s">
        <v>120</v>
      </c>
      <c r="F20" s="126">
        <v>22</v>
      </c>
      <c r="G20" s="147"/>
      <c r="H20" s="148"/>
      <c r="I20" s="175">
        <f t="shared" si="0"/>
        <v>22</v>
      </c>
      <c r="J20" s="125">
        <v>1</v>
      </c>
      <c r="K20" s="167"/>
      <c r="L20" s="39">
        <v>3</v>
      </c>
      <c r="M20" s="21">
        <f t="shared" si="1"/>
        <v>22</v>
      </c>
    </row>
    <row r="21" spans="1:13" s="93" customFormat="1" ht="45.75" customHeight="1" x14ac:dyDescent="0.2">
      <c r="A21" s="96">
        <v>6</v>
      </c>
      <c r="B21" s="115" t="s">
        <v>116</v>
      </c>
      <c r="C21" s="124" t="s">
        <v>130</v>
      </c>
      <c r="D21" s="123" t="s">
        <v>9</v>
      </c>
      <c r="E21" s="117" t="s">
        <v>117</v>
      </c>
      <c r="F21" s="126">
        <v>23</v>
      </c>
      <c r="G21" s="89"/>
      <c r="H21" s="90"/>
      <c r="I21" s="175">
        <f t="shared" si="0"/>
        <v>23</v>
      </c>
      <c r="J21" s="155">
        <v>1</v>
      </c>
      <c r="K21" s="166"/>
      <c r="L21" s="39">
        <v>2</v>
      </c>
      <c r="M21" s="85">
        <f t="shared" si="1"/>
        <v>23</v>
      </c>
    </row>
    <row r="22" spans="1:13" ht="15" customHeight="1" x14ac:dyDescent="0.2">
      <c r="A22" s="233">
        <v>7</v>
      </c>
      <c r="B22" s="229" t="s">
        <v>65</v>
      </c>
      <c r="C22" s="244" t="s">
        <v>26</v>
      </c>
      <c r="D22" s="237" t="s">
        <v>21</v>
      </c>
      <c r="E22" s="27" t="s">
        <v>27</v>
      </c>
      <c r="F22" s="126">
        <v>25</v>
      </c>
      <c r="G22" s="41"/>
      <c r="H22" s="3"/>
      <c r="I22" s="175">
        <f t="shared" si="0"/>
        <v>25</v>
      </c>
      <c r="J22" s="154">
        <v>1</v>
      </c>
      <c r="K22" s="165"/>
      <c r="L22" s="39">
        <v>0</v>
      </c>
      <c r="M22" s="21"/>
    </row>
    <row r="23" spans="1:13" ht="15" customHeight="1" x14ac:dyDescent="0.2">
      <c r="A23" s="233"/>
      <c r="B23" s="229"/>
      <c r="C23" s="245"/>
      <c r="D23" s="237"/>
      <c r="E23" s="27" t="s">
        <v>28</v>
      </c>
      <c r="F23" s="126">
        <v>20</v>
      </c>
      <c r="G23" s="41"/>
      <c r="H23" s="3"/>
      <c r="I23" s="175">
        <f t="shared" si="0"/>
        <v>20</v>
      </c>
      <c r="J23" s="154">
        <v>1</v>
      </c>
      <c r="K23" s="165"/>
      <c r="L23" s="39">
        <v>5</v>
      </c>
      <c r="M23" s="21">
        <f t="shared" si="1"/>
        <v>20</v>
      </c>
    </row>
    <row r="24" spans="1:13" ht="15" customHeight="1" x14ac:dyDescent="0.2">
      <c r="A24" s="233"/>
      <c r="B24" s="229"/>
      <c r="C24" s="245"/>
      <c r="D24" s="237"/>
      <c r="E24" s="126" t="s">
        <v>29</v>
      </c>
      <c r="F24" s="88">
        <v>20</v>
      </c>
      <c r="G24" s="89"/>
      <c r="H24" s="90"/>
      <c r="I24" s="175">
        <f t="shared" si="0"/>
        <v>20</v>
      </c>
      <c r="J24" s="154">
        <v>1</v>
      </c>
      <c r="K24" s="165"/>
      <c r="L24" s="39">
        <v>5</v>
      </c>
      <c r="M24" s="21">
        <f t="shared" si="1"/>
        <v>20</v>
      </c>
    </row>
    <row r="25" spans="1:13" ht="15" customHeight="1" x14ac:dyDescent="0.2">
      <c r="A25" s="233">
        <v>8</v>
      </c>
      <c r="B25" s="229" t="s">
        <v>31</v>
      </c>
      <c r="C25" s="244" t="s">
        <v>30</v>
      </c>
      <c r="D25" s="237" t="s">
        <v>32</v>
      </c>
      <c r="E25" s="126" t="s">
        <v>33</v>
      </c>
      <c r="F25" s="126">
        <v>25</v>
      </c>
      <c r="G25" s="41">
        <v>1</v>
      </c>
      <c r="H25" s="3"/>
      <c r="I25" s="175">
        <f t="shared" si="0"/>
        <v>26</v>
      </c>
      <c r="J25" s="154">
        <v>1</v>
      </c>
      <c r="K25" s="165"/>
      <c r="L25" s="39">
        <v>0</v>
      </c>
      <c r="M25" s="21">
        <f t="shared" si="1"/>
        <v>25</v>
      </c>
    </row>
    <row r="26" spans="1:13" ht="15" customHeight="1" x14ac:dyDescent="0.2">
      <c r="A26" s="233"/>
      <c r="B26" s="229"/>
      <c r="C26" s="245"/>
      <c r="D26" s="237"/>
      <c r="E26" s="126" t="s">
        <v>34</v>
      </c>
      <c r="F26" s="126">
        <v>22</v>
      </c>
      <c r="G26" s="41">
        <v>1</v>
      </c>
      <c r="H26" s="3"/>
      <c r="I26" s="175">
        <f t="shared" si="0"/>
        <v>23</v>
      </c>
      <c r="J26" s="154">
        <v>1</v>
      </c>
      <c r="K26" s="165"/>
      <c r="L26" s="39">
        <v>2</v>
      </c>
      <c r="M26" s="21">
        <f t="shared" si="1"/>
        <v>23</v>
      </c>
    </row>
    <row r="27" spans="1:13" s="93" customFormat="1" ht="15" customHeight="1" x14ac:dyDescent="0.2">
      <c r="A27" s="233"/>
      <c r="B27" s="229"/>
      <c r="C27" s="246"/>
      <c r="D27" s="237"/>
      <c r="E27" s="126" t="s">
        <v>35</v>
      </c>
      <c r="F27" s="88">
        <v>18</v>
      </c>
      <c r="G27" s="89"/>
      <c r="H27" s="90"/>
      <c r="I27" s="175">
        <f t="shared" si="0"/>
        <v>18</v>
      </c>
      <c r="J27" s="155">
        <v>1</v>
      </c>
      <c r="K27" s="166"/>
      <c r="L27" s="39">
        <v>7</v>
      </c>
      <c r="M27" s="85">
        <f t="shared" si="1"/>
        <v>18</v>
      </c>
    </row>
    <row r="28" spans="1:13" s="93" customFormat="1" ht="15" customHeight="1" x14ac:dyDescent="0.2">
      <c r="A28" s="240">
        <v>9</v>
      </c>
      <c r="B28" s="271" t="s">
        <v>100</v>
      </c>
      <c r="C28" s="255" t="s">
        <v>36</v>
      </c>
      <c r="D28" s="275" t="s">
        <v>67</v>
      </c>
      <c r="E28" s="202" t="s">
        <v>145</v>
      </c>
      <c r="F28" s="88">
        <v>24</v>
      </c>
      <c r="G28" s="89"/>
      <c r="H28" s="90"/>
      <c r="I28" s="175">
        <f t="shared" si="0"/>
        <v>24</v>
      </c>
      <c r="J28" s="155">
        <v>1</v>
      </c>
      <c r="K28" s="166"/>
      <c r="L28" s="39">
        <v>1</v>
      </c>
      <c r="M28" s="85">
        <f t="shared" si="1"/>
        <v>24</v>
      </c>
    </row>
    <row r="29" spans="1:13" ht="15" customHeight="1" x14ac:dyDescent="0.2">
      <c r="A29" s="242"/>
      <c r="B29" s="291"/>
      <c r="C29" s="290"/>
      <c r="D29" s="292"/>
      <c r="E29" s="27" t="s">
        <v>121</v>
      </c>
      <c r="F29" s="126">
        <v>21</v>
      </c>
      <c r="G29" s="41"/>
      <c r="H29" s="3"/>
      <c r="I29" s="175">
        <f t="shared" si="0"/>
        <v>21</v>
      </c>
      <c r="J29" s="154">
        <v>1</v>
      </c>
      <c r="K29" s="165"/>
      <c r="L29" s="39">
        <v>4</v>
      </c>
      <c r="M29" s="21">
        <f t="shared" si="1"/>
        <v>21</v>
      </c>
    </row>
    <row r="30" spans="1:13" ht="15" customHeight="1" x14ac:dyDescent="0.2">
      <c r="A30" s="240">
        <v>10</v>
      </c>
      <c r="B30" s="271" t="s">
        <v>37</v>
      </c>
      <c r="C30" s="255" t="s">
        <v>38</v>
      </c>
      <c r="D30" s="275" t="s">
        <v>21</v>
      </c>
      <c r="E30" s="44" t="s">
        <v>90</v>
      </c>
      <c r="F30" s="44">
        <v>19</v>
      </c>
      <c r="G30" s="41"/>
      <c r="H30" s="3"/>
      <c r="I30" s="175">
        <f t="shared" si="0"/>
        <v>19</v>
      </c>
      <c r="J30" s="154">
        <v>1</v>
      </c>
      <c r="K30" s="165"/>
      <c r="L30" s="39">
        <v>6</v>
      </c>
      <c r="M30" s="21">
        <f t="shared" si="1"/>
        <v>19</v>
      </c>
    </row>
    <row r="31" spans="1:13" ht="15" customHeight="1" x14ac:dyDescent="0.2">
      <c r="A31" s="241"/>
      <c r="B31" s="272"/>
      <c r="C31" s="289"/>
      <c r="D31" s="276"/>
      <c r="E31" s="44" t="s">
        <v>122</v>
      </c>
      <c r="F31" s="44">
        <v>16</v>
      </c>
      <c r="G31" s="41"/>
      <c r="H31" s="35"/>
      <c r="I31" s="175">
        <f t="shared" si="0"/>
        <v>16</v>
      </c>
      <c r="J31" s="154">
        <v>1</v>
      </c>
      <c r="K31" s="165"/>
      <c r="L31" s="39">
        <v>9</v>
      </c>
      <c r="M31" s="21">
        <f t="shared" si="1"/>
        <v>16</v>
      </c>
    </row>
    <row r="32" spans="1:13" ht="15" customHeight="1" x14ac:dyDescent="0.2">
      <c r="A32" s="242"/>
      <c r="B32" s="291"/>
      <c r="C32" s="290"/>
      <c r="D32" s="292"/>
      <c r="E32" s="149" t="s">
        <v>123</v>
      </c>
      <c r="F32" s="149">
        <v>14</v>
      </c>
      <c r="G32" s="45"/>
      <c r="H32" s="46"/>
      <c r="I32" s="175">
        <f t="shared" si="0"/>
        <v>14</v>
      </c>
      <c r="J32" s="156">
        <v>1</v>
      </c>
      <c r="K32" s="165"/>
      <c r="L32" s="39">
        <v>11</v>
      </c>
      <c r="M32" s="21"/>
    </row>
    <row r="33" spans="1:13" ht="15" customHeight="1" x14ac:dyDescent="0.2">
      <c r="A33" s="240">
        <v>11</v>
      </c>
      <c r="B33" s="271" t="s">
        <v>39</v>
      </c>
      <c r="C33" s="268" t="s">
        <v>40</v>
      </c>
      <c r="D33" s="275" t="s">
        <v>21</v>
      </c>
      <c r="E33" s="19" t="s">
        <v>41</v>
      </c>
      <c r="F33" s="129">
        <v>22</v>
      </c>
      <c r="G33" s="45"/>
      <c r="H33" s="46"/>
      <c r="I33" s="175">
        <f t="shared" si="0"/>
        <v>22</v>
      </c>
      <c r="J33" s="156">
        <v>1</v>
      </c>
      <c r="K33" s="165"/>
      <c r="L33" s="39">
        <v>3</v>
      </c>
      <c r="M33" s="21">
        <f t="shared" si="1"/>
        <v>22</v>
      </c>
    </row>
    <row r="34" spans="1:13" ht="15" customHeight="1" x14ac:dyDescent="0.2">
      <c r="A34" s="241"/>
      <c r="B34" s="272"/>
      <c r="C34" s="269"/>
      <c r="D34" s="276"/>
      <c r="E34" s="118" t="s">
        <v>89</v>
      </c>
      <c r="F34" s="129">
        <v>21</v>
      </c>
      <c r="G34" s="45">
        <v>1</v>
      </c>
      <c r="H34" s="46"/>
      <c r="I34" s="175">
        <f t="shared" si="0"/>
        <v>22</v>
      </c>
      <c r="J34" s="156">
        <v>1</v>
      </c>
      <c r="K34" s="165"/>
      <c r="L34" s="39">
        <v>3</v>
      </c>
      <c r="M34" s="21"/>
    </row>
    <row r="35" spans="1:13" ht="15" customHeight="1" thickBot="1" x14ac:dyDescent="0.25">
      <c r="A35" s="274"/>
      <c r="B35" s="273"/>
      <c r="C35" s="270"/>
      <c r="D35" s="277"/>
      <c r="E35" s="19" t="s">
        <v>124</v>
      </c>
      <c r="F35" s="129">
        <v>24</v>
      </c>
      <c r="G35" s="45"/>
      <c r="H35" s="46"/>
      <c r="I35" s="175">
        <f t="shared" si="0"/>
        <v>24</v>
      </c>
      <c r="J35" s="156">
        <v>1</v>
      </c>
      <c r="K35" s="165"/>
      <c r="L35" s="39">
        <v>1</v>
      </c>
      <c r="M35" s="21">
        <f t="shared" si="1"/>
        <v>24</v>
      </c>
    </row>
    <row r="36" spans="1:13" s="9" customFormat="1" ht="15" customHeight="1" thickBot="1" x14ac:dyDescent="0.3">
      <c r="A36" s="73"/>
      <c r="B36" s="58"/>
      <c r="C36" s="66" t="s">
        <v>147</v>
      </c>
      <c r="D36" s="8"/>
      <c r="E36" s="47"/>
      <c r="F36" s="213">
        <f>SUM(F4:F35)</f>
        <v>632</v>
      </c>
      <c r="G36" s="47">
        <f t="shared" ref="G36:M36" si="2">SUM(G4:G35)</f>
        <v>6</v>
      </c>
      <c r="H36" s="213">
        <f t="shared" si="2"/>
        <v>54</v>
      </c>
      <c r="I36" s="175">
        <f t="shared" si="0"/>
        <v>692</v>
      </c>
      <c r="J36" s="47">
        <f t="shared" si="2"/>
        <v>29</v>
      </c>
      <c r="K36" s="47">
        <f t="shared" si="2"/>
        <v>3</v>
      </c>
      <c r="L36" s="213">
        <f t="shared" si="2"/>
        <v>104</v>
      </c>
      <c r="M36" s="47">
        <f t="shared" si="2"/>
        <v>591</v>
      </c>
    </row>
    <row r="37" spans="1:13" s="9" customFormat="1" ht="10.35" customHeight="1" x14ac:dyDescent="0.25">
      <c r="A37" s="74"/>
      <c r="B37" s="59"/>
      <c r="C37" s="67"/>
      <c r="D37" s="10"/>
      <c r="E37" s="48"/>
      <c r="F37" s="48"/>
      <c r="G37" s="48"/>
      <c r="H37" s="48"/>
      <c r="I37" s="48"/>
      <c r="J37" s="48"/>
      <c r="K37" s="49"/>
      <c r="M37" s="11"/>
    </row>
    <row r="38" spans="1:13" s="9" customFormat="1" ht="20.85" customHeight="1" x14ac:dyDescent="0.2">
      <c r="A38" s="74"/>
      <c r="B38" s="59"/>
      <c r="C38" s="78" t="s">
        <v>101</v>
      </c>
      <c r="D38" s="79"/>
      <c r="E38" s="79"/>
      <c r="F38" s="182" t="s">
        <v>136</v>
      </c>
      <c r="G38" s="189" t="s">
        <v>137</v>
      </c>
      <c r="H38" s="190"/>
      <c r="I38" s="191"/>
      <c r="J38" s="192"/>
      <c r="K38" s="49"/>
      <c r="M38" s="11"/>
    </row>
    <row r="39" spans="1:13" s="9" customFormat="1" ht="15" customHeight="1" x14ac:dyDescent="0.2">
      <c r="A39" s="74"/>
      <c r="B39" s="59"/>
      <c r="C39" s="80" t="s">
        <v>138</v>
      </c>
      <c r="D39" s="2"/>
      <c r="E39" s="6"/>
      <c r="F39" s="175">
        <f>F36</f>
        <v>632</v>
      </c>
      <c r="G39" s="193">
        <f>J36</f>
        <v>29</v>
      </c>
      <c r="H39" s="194"/>
      <c r="I39" s="264">
        <f>G39+G40</f>
        <v>32</v>
      </c>
      <c r="J39" s="195"/>
      <c r="K39" s="49"/>
      <c r="M39" s="11"/>
    </row>
    <row r="40" spans="1:13" s="9" customFormat="1" ht="15" customHeight="1" x14ac:dyDescent="0.2">
      <c r="A40" s="74"/>
      <c r="B40" s="59"/>
      <c r="C40" s="80" t="s">
        <v>139</v>
      </c>
      <c r="D40" s="2"/>
      <c r="E40" s="6"/>
      <c r="F40" s="175">
        <f>H36</f>
        <v>54</v>
      </c>
      <c r="G40" s="193">
        <f>K36</f>
        <v>3</v>
      </c>
      <c r="H40" s="196"/>
      <c r="I40" s="264"/>
      <c r="J40" s="195"/>
      <c r="K40" s="49"/>
      <c r="M40" s="11"/>
    </row>
    <row r="41" spans="1:13" s="9" customFormat="1" ht="15" customHeight="1" x14ac:dyDescent="0.2">
      <c r="A41" s="74"/>
      <c r="B41" s="59"/>
      <c r="C41" s="80" t="s">
        <v>140</v>
      </c>
      <c r="D41" s="2"/>
      <c r="E41" s="6"/>
      <c r="F41" s="161">
        <f>G83</f>
        <v>117</v>
      </c>
      <c r="G41" s="193">
        <f>K83</f>
        <v>8</v>
      </c>
      <c r="H41" s="194"/>
      <c r="I41" s="264">
        <f>G41+G42</f>
        <v>10</v>
      </c>
      <c r="J41" s="195"/>
      <c r="K41" s="49"/>
      <c r="M41" s="11"/>
    </row>
    <row r="42" spans="1:13" s="9" customFormat="1" ht="23.25" customHeight="1" x14ac:dyDescent="0.2">
      <c r="A42" s="74"/>
      <c r="B42" s="59"/>
      <c r="C42" s="281" t="s">
        <v>141</v>
      </c>
      <c r="D42" s="282"/>
      <c r="E42" s="283"/>
      <c r="F42" s="200">
        <f>H83</f>
        <v>24</v>
      </c>
      <c r="G42" s="201">
        <f>J83</f>
        <v>2</v>
      </c>
      <c r="H42" s="194"/>
      <c r="I42" s="265"/>
      <c r="J42" s="197"/>
      <c r="K42" s="49"/>
      <c r="M42" s="11"/>
    </row>
    <row r="43" spans="1:13" s="9" customFormat="1" ht="15" customHeight="1" x14ac:dyDescent="0.2">
      <c r="A43" s="74"/>
      <c r="B43" s="59"/>
      <c r="C43" s="80" t="s">
        <v>142</v>
      </c>
      <c r="D43" s="2"/>
      <c r="E43" s="6"/>
      <c r="F43" s="175">
        <f>F64</f>
        <v>213</v>
      </c>
      <c r="G43" s="193">
        <f>J64</f>
        <v>11</v>
      </c>
      <c r="H43" s="194"/>
      <c r="I43" s="264">
        <f>G43+G44</f>
        <v>15</v>
      </c>
      <c r="J43" s="195"/>
      <c r="K43" s="49"/>
      <c r="M43" s="11"/>
    </row>
    <row r="44" spans="1:13" s="9" customFormat="1" ht="15" customHeight="1" x14ac:dyDescent="0.2">
      <c r="A44" s="74"/>
      <c r="B44" s="59"/>
      <c r="C44" s="80" t="s">
        <v>143</v>
      </c>
      <c r="D44" s="12"/>
      <c r="E44" s="6"/>
      <c r="F44" s="175">
        <f>H64</f>
        <v>98</v>
      </c>
      <c r="G44" s="198">
        <f>K64</f>
        <v>4</v>
      </c>
      <c r="H44" s="199"/>
      <c r="I44" s="266"/>
      <c r="J44" s="284" t="s">
        <v>148</v>
      </c>
      <c r="K44" s="284"/>
      <c r="L44" s="284"/>
      <c r="M44" s="11"/>
    </row>
    <row r="45" spans="1:13" s="9" customFormat="1" ht="15" customHeight="1" x14ac:dyDescent="0.2">
      <c r="A45" s="74"/>
      <c r="B45" s="59"/>
      <c r="C45" s="184" t="s">
        <v>81</v>
      </c>
      <c r="D45" s="185"/>
      <c r="E45" s="186"/>
      <c r="F45" s="187">
        <f>SUM(F39:F44)</f>
        <v>1138</v>
      </c>
      <c r="G45" s="187">
        <f>SUM(G39:G44)</f>
        <v>57</v>
      </c>
      <c r="H45" s="188"/>
      <c r="I45" s="203">
        <f>SUM(I39:I44)</f>
        <v>57</v>
      </c>
      <c r="J45" s="285">
        <f>F45-F42</f>
        <v>1114</v>
      </c>
      <c r="K45" s="286"/>
      <c r="L45" s="286"/>
      <c r="M45" s="11"/>
    </row>
    <row r="46" spans="1:13" s="1" customFormat="1" ht="15" customHeight="1" x14ac:dyDescent="0.2">
      <c r="A46" s="75"/>
      <c r="B46" s="60"/>
      <c r="C46" s="68" t="s">
        <v>81</v>
      </c>
      <c r="D46" s="51"/>
      <c r="E46" s="50"/>
      <c r="F46" s="50"/>
      <c r="G46" s="24" t="e">
        <f>SUM(#REF!)</f>
        <v>#REF!</v>
      </c>
      <c r="H46" s="24"/>
      <c r="I46" s="24"/>
      <c r="J46" s="204" t="s">
        <v>149</v>
      </c>
      <c r="K46" s="287">
        <f>G45-G42</f>
        <v>55</v>
      </c>
      <c r="L46" s="288"/>
      <c r="M46" s="52"/>
    </row>
    <row r="47" spans="1:13" s="13" customFormat="1" ht="15" customHeight="1" x14ac:dyDescent="0.2">
      <c r="A47" s="278" t="s">
        <v>42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80"/>
      <c r="M47" s="23"/>
    </row>
    <row r="48" spans="1:13" s="113" customFormat="1" ht="48" customHeight="1" x14ac:dyDescent="0.2">
      <c r="A48" s="105" t="s">
        <v>72</v>
      </c>
      <c r="B48" s="106" t="s">
        <v>0</v>
      </c>
      <c r="C48" s="107" t="s">
        <v>1</v>
      </c>
      <c r="D48" s="108" t="s">
        <v>2</v>
      </c>
      <c r="E48" s="108" t="s">
        <v>3</v>
      </c>
      <c r="F48" s="108" t="s">
        <v>127</v>
      </c>
      <c r="G48" s="109" t="s">
        <v>66</v>
      </c>
      <c r="H48" s="110" t="s">
        <v>128</v>
      </c>
      <c r="I48" s="105" t="s">
        <v>4</v>
      </c>
      <c r="J48" s="111" t="s">
        <v>133</v>
      </c>
      <c r="K48" s="111" t="s">
        <v>134</v>
      </c>
      <c r="L48" s="220" t="s">
        <v>151</v>
      </c>
      <c r="M48" s="112"/>
    </row>
    <row r="49" spans="1:13" ht="15" customHeight="1" x14ac:dyDescent="0.2">
      <c r="A49" s="72">
        <v>1</v>
      </c>
      <c r="B49" s="61" t="s">
        <v>43</v>
      </c>
      <c r="C49" s="69" t="s">
        <v>44</v>
      </c>
      <c r="D49" s="14" t="s">
        <v>45</v>
      </c>
      <c r="E49" s="30" t="s">
        <v>131</v>
      </c>
      <c r="F49" s="30">
        <v>15</v>
      </c>
      <c r="G49" s="43"/>
      <c r="H49" s="32"/>
      <c r="I49" s="32">
        <f>H49+G49+F49</f>
        <v>15</v>
      </c>
      <c r="J49" s="32">
        <v>1</v>
      </c>
      <c r="K49" s="176"/>
      <c r="L49" s="53">
        <v>10</v>
      </c>
    </row>
    <row r="50" spans="1:13" ht="15" customHeight="1" x14ac:dyDescent="0.2">
      <c r="A50" s="233">
        <v>2</v>
      </c>
      <c r="B50" s="229" t="s">
        <v>71</v>
      </c>
      <c r="C50" s="235" t="s">
        <v>47</v>
      </c>
      <c r="D50" s="237" t="s">
        <v>50</v>
      </c>
      <c r="E50" s="27" t="s">
        <v>48</v>
      </c>
      <c r="F50" s="126"/>
      <c r="G50" s="41"/>
      <c r="H50" s="3">
        <v>24</v>
      </c>
      <c r="I50" s="32">
        <f t="shared" ref="I50:I65" si="3">H50+G50+F50</f>
        <v>24</v>
      </c>
      <c r="J50" s="160"/>
      <c r="K50" s="177">
        <v>1</v>
      </c>
      <c r="L50" s="53">
        <v>0</v>
      </c>
    </row>
    <row r="51" spans="1:13" s="93" customFormat="1" ht="15" customHeight="1" x14ac:dyDescent="0.2">
      <c r="A51" s="233"/>
      <c r="B51" s="229"/>
      <c r="C51" s="235"/>
      <c r="D51" s="237"/>
      <c r="E51" s="126" t="s">
        <v>49</v>
      </c>
      <c r="F51" s="88"/>
      <c r="G51" s="89"/>
      <c r="H51" s="90">
        <v>25</v>
      </c>
      <c r="I51" s="32">
        <f t="shared" si="3"/>
        <v>25</v>
      </c>
      <c r="J51" s="90"/>
      <c r="K51" s="178">
        <v>1</v>
      </c>
      <c r="L51" s="91">
        <v>0</v>
      </c>
      <c r="M51" s="92"/>
    </row>
    <row r="52" spans="1:13" ht="15" customHeight="1" x14ac:dyDescent="0.2">
      <c r="A52" s="240">
        <v>3</v>
      </c>
      <c r="B52" s="229" t="s">
        <v>70</v>
      </c>
      <c r="C52" s="235" t="s">
        <v>51</v>
      </c>
      <c r="D52" s="236" t="s">
        <v>50</v>
      </c>
      <c r="E52" s="27" t="s">
        <v>52</v>
      </c>
      <c r="F52" s="126">
        <v>22</v>
      </c>
      <c r="G52" s="41"/>
      <c r="H52" s="3"/>
      <c r="I52" s="32">
        <f t="shared" si="3"/>
        <v>22</v>
      </c>
      <c r="J52" s="160">
        <v>1</v>
      </c>
      <c r="K52" s="177"/>
      <c r="L52" s="53">
        <v>3</v>
      </c>
    </row>
    <row r="53" spans="1:13" ht="15" customHeight="1" x14ac:dyDescent="0.2">
      <c r="A53" s="241"/>
      <c r="B53" s="229"/>
      <c r="C53" s="235"/>
      <c r="D53" s="236"/>
      <c r="E53" s="27" t="s">
        <v>53</v>
      </c>
      <c r="F53" s="126">
        <v>23</v>
      </c>
      <c r="G53" s="41"/>
      <c r="H53" s="3"/>
      <c r="I53" s="32">
        <f t="shared" si="3"/>
        <v>23</v>
      </c>
      <c r="J53" s="160">
        <v>1</v>
      </c>
      <c r="K53" s="177"/>
      <c r="L53" s="53">
        <v>2</v>
      </c>
    </row>
    <row r="54" spans="1:13" s="93" customFormat="1" ht="15" customHeight="1" x14ac:dyDescent="0.2">
      <c r="A54" s="242"/>
      <c r="B54" s="229"/>
      <c r="C54" s="235"/>
      <c r="D54" s="236"/>
      <c r="E54" s="126" t="s">
        <v>54</v>
      </c>
      <c r="F54" s="88">
        <v>24</v>
      </c>
      <c r="G54" s="89"/>
      <c r="H54" s="90"/>
      <c r="I54" s="32">
        <f t="shared" si="3"/>
        <v>24</v>
      </c>
      <c r="J54" s="90">
        <v>1</v>
      </c>
      <c r="K54" s="178"/>
      <c r="L54" s="91">
        <v>1</v>
      </c>
      <c r="M54" s="92"/>
    </row>
    <row r="55" spans="1:13" ht="24.75" customHeight="1" x14ac:dyDescent="0.2">
      <c r="A55" s="240">
        <v>4</v>
      </c>
      <c r="B55" s="230" t="s">
        <v>69</v>
      </c>
      <c r="C55" s="235" t="s">
        <v>55</v>
      </c>
      <c r="D55" s="236" t="s">
        <v>63</v>
      </c>
      <c r="E55" s="81" t="s">
        <v>64</v>
      </c>
      <c r="F55" s="81">
        <v>25</v>
      </c>
      <c r="G55" s="41"/>
      <c r="H55" s="3"/>
      <c r="I55" s="32">
        <f t="shared" si="3"/>
        <v>25</v>
      </c>
      <c r="J55" s="160">
        <v>1</v>
      </c>
      <c r="K55" s="177"/>
      <c r="L55" s="53">
        <v>0</v>
      </c>
    </row>
    <row r="56" spans="1:13" ht="23.25" customHeight="1" x14ac:dyDescent="0.2">
      <c r="A56" s="241"/>
      <c r="B56" s="230"/>
      <c r="C56" s="235"/>
      <c r="D56" s="236"/>
      <c r="E56" s="81" t="s">
        <v>56</v>
      </c>
      <c r="F56" s="81">
        <v>25</v>
      </c>
      <c r="G56" s="41"/>
      <c r="H56" s="3"/>
      <c r="I56" s="32">
        <f t="shared" si="3"/>
        <v>25</v>
      </c>
      <c r="J56" s="160">
        <v>1</v>
      </c>
      <c r="K56" s="177"/>
      <c r="L56" s="53">
        <v>0</v>
      </c>
    </row>
    <row r="57" spans="1:13" s="93" customFormat="1" ht="22.5" customHeight="1" x14ac:dyDescent="0.2">
      <c r="A57" s="241"/>
      <c r="B57" s="231"/>
      <c r="C57" s="244"/>
      <c r="D57" s="267"/>
      <c r="E57" s="164" t="s">
        <v>57</v>
      </c>
      <c r="F57" s="130">
        <v>25</v>
      </c>
      <c r="G57" s="97"/>
      <c r="H57" s="98"/>
      <c r="I57" s="32">
        <f t="shared" si="3"/>
        <v>25</v>
      </c>
      <c r="J57" s="98">
        <v>1</v>
      </c>
      <c r="K57" s="179"/>
      <c r="L57" s="91">
        <v>0</v>
      </c>
      <c r="M57" s="92"/>
    </row>
    <row r="58" spans="1:13" ht="15" customHeight="1" x14ac:dyDescent="0.2">
      <c r="A58" s="233">
        <v>5</v>
      </c>
      <c r="B58" s="229" t="s">
        <v>58</v>
      </c>
      <c r="C58" s="234" t="s">
        <v>59</v>
      </c>
      <c r="D58" s="248" t="s">
        <v>46</v>
      </c>
      <c r="E58" s="27" t="s">
        <v>60</v>
      </c>
      <c r="F58" s="126"/>
      <c r="G58" s="41"/>
      <c r="H58" s="3">
        <v>25</v>
      </c>
      <c r="I58" s="32">
        <f t="shared" si="3"/>
        <v>25</v>
      </c>
      <c r="J58" s="160"/>
      <c r="K58" s="177">
        <v>1</v>
      </c>
      <c r="L58" s="53">
        <v>0</v>
      </c>
    </row>
    <row r="59" spans="1:13" s="93" customFormat="1" ht="24.75" customHeight="1" x14ac:dyDescent="0.2">
      <c r="A59" s="233"/>
      <c r="B59" s="229"/>
      <c r="C59" s="234"/>
      <c r="D59" s="248"/>
      <c r="E59" s="117" t="s">
        <v>61</v>
      </c>
      <c r="F59" s="126"/>
      <c r="G59" s="89"/>
      <c r="H59" s="90">
        <v>24</v>
      </c>
      <c r="I59" s="32">
        <f t="shared" si="3"/>
        <v>24</v>
      </c>
      <c r="J59" s="90"/>
      <c r="K59" s="178">
        <v>1</v>
      </c>
      <c r="L59" s="91">
        <v>1</v>
      </c>
      <c r="M59" s="92"/>
    </row>
    <row r="60" spans="1:13" s="93" customFormat="1" ht="38.25" customHeight="1" x14ac:dyDescent="0.2">
      <c r="A60" s="122">
        <v>6</v>
      </c>
      <c r="B60" s="115" t="s">
        <v>110</v>
      </c>
      <c r="C60" s="121" t="s">
        <v>111</v>
      </c>
      <c r="D60" s="116" t="s">
        <v>112</v>
      </c>
      <c r="E60" s="30" t="s">
        <v>109</v>
      </c>
      <c r="F60" s="30">
        <v>15</v>
      </c>
      <c r="G60" s="83"/>
      <c r="H60" s="84"/>
      <c r="I60" s="32">
        <f t="shared" si="3"/>
        <v>15</v>
      </c>
      <c r="J60" s="84">
        <v>1</v>
      </c>
      <c r="K60" s="180"/>
      <c r="L60" s="91">
        <v>0</v>
      </c>
      <c r="M60" s="92"/>
    </row>
    <row r="61" spans="1:13" ht="24.75" customHeight="1" x14ac:dyDescent="0.2">
      <c r="A61" s="122">
        <v>7</v>
      </c>
      <c r="B61" s="115" t="s">
        <v>68</v>
      </c>
      <c r="C61" s="121" t="s">
        <v>113</v>
      </c>
      <c r="D61" s="116" t="s">
        <v>46</v>
      </c>
      <c r="E61" s="87" t="s">
        <v>135</v>
      </c>
      <c r="F61" s="87">
        <v>10</v>
      </c>
      <c r="G61" s="43"/>
      <c r="H61" s="32"/>
      <c r="I61" s="32">
        <f t="shared" si="3"/>
        <v>10</v>
      </c>
      <c r="J61" s="32">
        <v>1</v>
      </c>
      <c r="K61" s="176"/>
      <c r="L61" s="53">
        <v>5</v>
      </c>
    </row>
    <row r="62" spans="1:13" ht="15" customHeight="1" x14ac:dyDescent="0.2">
      <c r="A62" s="233">
        <v>8</v>
      </c>
      <c r="B62" s="229" t="s">
        <v>43</v>
      </c>
      <c r="C62" s="234" t="s">
        <v>44</v>
      </c>
      <c r="D62" s="248" t="s">
        <v>62</v>
      </c>
      <c r="E62" s="27" t="s">
        <v>91</v>
      </c>
      <c r="F62" s="126">
        <v>19</v>
      </c>
      <c r="G62" s="41"/>
      <c r="H62" s="3"/>
      <c r="I62" s="32">
        <f t="shared" si="3"/>
        <v>19</v>
      </c>
      <c r="J62" s="160">
        <v>1</v>
      </c>
      <c r="K62" s="177"/>
      <c r="L62" s="53">
        <v>6</v>
      </c>
    </row>
    <row r="63" spans="1:13" ht="15" customHeight="1" thickBot="1" x14ac:dyDescent="0.25">
      <c r="A63" s="233"/>
      <c r="B63" s="229"/>
      <c r="C63" s="247"/>
      <c r="D63" s="249"/>
      <c r="E63" s="19" t="s">
        <v>108</v>
      </c>
      <c r="F63" s="129">
        <v>10</v>
      </c>
      <c r="G63" s="45"/>
      <c r="H63" s="46"/>
      <c r="I63" s="32">
        <f t="shared" si="3"/>
        <v>10</v>
      </c>
      <c r="J63" s="46">
        <v>1</v>
      </c>
      <c r="K63" s="181"/>
      <c r="L63" s="54">
        <f>I63-G63</f>
        <v>10</v>
      </c>
    </row>
    <row r="64" spans="1:13" s="56" customFormat="1" ht="15" customHeight="1" x14ac:dyDescent="0.25">
      <c r="A64" s="168"/>
      <c r="B64" s="169"/>
      <c r="C64" s="174" t="s">
        <v>146</v>
      </c>
      <c r="D64" s="170"/>
      <c r="E64" s="171"/>
      <c r="F64" s="214">
        <f>SUM(F49:F63)</f>
        <v>213</v>
      </c>
      <c r="G64" s="171">
        <f>SUM(G49:G63)</f>
        <v>0</v>
      </c>
      <c r="H64" s="214">
        <f>SUM(H49:H63)</f>
        <v>98</v>
      </c>
      <c r="I64" s="32">
        <f t="shared" si="3"/>
        <v>311</v>
      </c>
      <c r="J64" s="171">
        <f>SUM(J49:J63)</f>
        <v>11</v>
      </c>
      <c r="K64" s="171">
        <f>SUM(K49:K63)</f>
        <v>4</v>
      </c>
      <c r="L64" s="217">
        <f>SUM(L49:L63)</f>
        <v>38</v>
      </c>
      <c r="M64" s="55"/>
    </row>
    <row r="65" spans="1:13" ht="32.25" customHeight="1" x14ac:dyDescent="0.2">
      <c r="A65" s="159"/>
      <c r="B65" s="162"/>
      <c r="C65" s="173" t="s">
        <v>150</v>
      </c>
      <c r="D65" s="172"/>
      <c r="E65" s="161"/>
      <c r="F65" s="215">
        <f>F64+F36</f>
        <v>845</v>
      </c>
      <c r="G65" s="15">
        <f>G64+G36</f>
        <v>6</v>
      </c>
      <c r="H65" s="216">
        <f>H64+H36</f>
        <v>152</v>
      </c>
      <c r="I65" s="32">
        <f t="shared" si="3"/>
        <v>1003</v>
      </c>
      <c r="J65" s="15">
        <f>J64+J36</f>
        <v>40</v>
      </c>
      <c r="K65" s="15">
        <f>K64+K36</f>
        <v>7</v>
      </c>
      <c r="L65" s="216">
        <f>L36+L64</f>
        <v>142</v>
      </c>
    </row>
    <row r="66" spans="1:13" ht="15" customHeight="1" x14ac:dyDescent="0.2">
      <c r="E66" s="6" t="s">
        <v>99</v>
      </c>
      <c r="G66" s="25">
        <v>1</v>
      </c>
      <c r="H66" s="25"/>
      <c r="I66" s="25"/>
      <c r="J66" s="25"/>
      <c r="K66" s="25"/>
      <c r="L66" s="25"/>
    </row>
    <row r="67" spans="1:13" ht="15" customHeight="1" x14ac:dyDescent="0.2">
      <c r="E67" s="158" t="s">
        <v>118</v>
      </c>
      <c r="F67" s="158"/>
      <c r="G67" s="25">
        <v>1</v>
      </c>
      <c r="H67" s="25"/>
      <c r="I67" s="25"/>
      <c r="J67" s="25"/>
      <c r="K67" s="25"/>
      <c r="L67" s="25"/>
    </row>
    <row r="68" spans="1:13" ht="15" customHeight="1" x14ac:dyDescent="0.2">
      <c r="E68" s="158" t="s">
        <v>132</v>
      </c>
      <c r="F68" s="158"/>
      <c r="G68" s="25">
        <v>1</v>
      </c>
      <c r="H68" s="25"/>
      <c r="I68" s="25"/>
      <c r="J68" s="25"/>
      <c r="K68" s="25"/>
      <c r="L68" s="25"/>
    </row>
    <row r="69" spans="1:13" ht="15" customHeight="1" x14ac:dyDescent="0.2">
      <c r="E69" s="158" t="s">
        <v>33</v>
      </c>
      <c r="F69" s="158"/>
      <c r="G69" s="25">
        <v>1</v>
      </c>
      <c r="H69" s="25"/>
      <c r="I69" s="25"/>
      <c r="J69" s="25"/>
      <c r="K69" s="25"/>
      <c r="L69" s="25"/>
    </row>
    <row r="70" spans="1:13" ht="15" customHeight="1" x14ac:dyDescent="0.2">
      <c r="E70" s="6" t="s">
        <v>98</v>
      </c>
      <c r="G70" s="25">
        <v>1</v>
      </c>
      <c r="H70" s="25"/>
      <c r="I70" s="25"/>
      <c r="J70" s="25"/>
      <c r="K70" s="25"/>
      <c r="L70" s="25"/>
    </row>
    <row r="71" spans="1:13" s="7" customFormat="1" ht="15" customHeight="1" thickBot="1" x14ac:dyDescent="0.3">
      <c r="A71" s="250" t="s">
        <v>82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56"/>
      <c r="M71" s="22"/>
    </row>
    <row r="72" spans="1:13" s="104" customFormat="1" ht="54.75" customHeight="1" thickBot="1" x14ac:dyDescent="0.25">
      <c r="A72" s="99" t="s">
        <v>83</v>
      </c>
      <c r="B72" s="100" t="s">
        <v>0</v>
      </c>
      <c r="C72" s="101" t="s">
        <v>1</v>
      </c>
      <c r="D72" s="102" t="s">
        <v>2</v>
      </c>
      <c r="E72" s="102" t="s">
        <v>3</v>
      </c>
      <c r="F72" s="102"/>
      <c r="G72" s="102" t="s">
        <v>105</v>
      </c>
      <c r="H72" s="183" t="s">
        <v>106</v>
      </c>
      <c r="I72" s="102" t="s">
        <v>4</v>
      </c>
      <c r="J72" s="132" t="s">
        <v>115</v>
      </c>
      <c r="K72" s="131" t="s">
        <v>114</v>
      </c>
      <c r="L72" s="220" t="s">
        <v>151</v>
      </c>
      <c r="M72" s="103"/>
    </row>
    <row r="73" spans="1:13" ht="15" customHeight="1" thickBot="1" x14ac:dyDescent="0.25">
      <c r="A73" s="251">
        <v>1</v>
      </c>
      <c r="B73" s="261" t="s">
        <v>7</v>
      </c>
      <c r="C73" s="256" t="s">
        <v>8</v>
      </c>
      <c r="D73" s="259" t="s">
        <v>62</v>
      </c>
      <c r="E73" s="29" t="s">
        <v>95</v>
      </c>
      <c r="F73" s="128"/>
      <c r="G73" s="133">
        <v>15</v>
      </c>
      <c r="H73" s="133"/>
      <c r="I73" s="141">
        <f>H73+G73</f>
        <v>15</v>
      </c>
      <c r="J73" s="135"/>
      <c r="K73" s="134">
        <v>1</v>
      </c>
      <c r="L73" s="177">
        <v>0</v>
      </c>
    </row>
    <row r="74" spans="1:13" ht="15" customHeight="1" thickBot="1" x14ac:dyDescent="0.25">
      <c r="A74" s="252"/>
      <c r="B74" s="262"/>
      <c r="C74" s="257"/>
      <c r="D74" s="224"/>
      <c r="E74" s="27" t="s">
        <v>73</v>
      </c>
      <c r="F74" s="126"/>
      <c r="G74" s="37">
        <v>15</v>
      </c>
      <c r="H74" s="136"/>
      <c r="I74" s="141">
        <f t="shared" ref="I74:I81" si="4">H74+G74</f>
        <v>15</v>
      </c>
      <c r="J74" s="135"/>
      <c r="K74" s="16">
        <v>1</v>
      </c>
      <c r="L74" s="177">
        <v>0</v>
      </c>
    </row>
    <row r="75" spans="1:13" ht="15" customHeight="1" thickBot="1" x14ac:dyDescent="0.25">
      <c r="A75" s="252"/>
      <c r="B75" s="262"/>
      <c r="C75" s="257"/>
      <c r="D75" s="224"/>
      <c r="E75" s="27" t="s">
        <v>74</v>
      </c>
      <c r="F75" s="126"/>
      <c r="G75" s="37">
        <v>13</v>
      </c>
      <c r="H75" s="136"/>
      <c r="I75" s="141">
        <f t="shared" si="4"/>
        <v>13</v>
      </c>
      <c r="J75" s="135"/>
      <c r="K75" s="16">
        <v>1</v>
      </c>
      <c r="L75" s="177">
        <v>2</v>
      </c>
    </row>
    <row r="76" spans="1:13" ht="15" customHeight="1" thickBot="1" x14ac:dyDescent="0.25">
      <c r="A76" s="253"/>
      <c r="B76" s="263"/>
      <c r="C76" s="258"/>
      <c r="D76" s="260"/>
      <c r="E76" s="19" t="s">
        <v>92</v>
      </c>
      <c r="F76" s="129"/>
      <c r="G76" s="137">
        <v>17</v>
      </c>
      <c r="H76" s="137"/>
      <c r="I76" s="141">
        <f t="shared" si="4"/>
        <v>17</v>
      </c>
      <c r="J76" s="135"/>
      <c r="K76" s="138">
        <v>1</v>
      </c>
      <c r="L76" s="177">
        <v>3</v>
      </c>
    </row>
    <row r="77" spans="1:13" ht="15" customHeight="1" thickBot="1" x14ac:dyDescent="0.25">
      <c r="A77" s="251">
        <v>2</v>
      </c>
      <c r="B77" s="254" t="s">
        <v>24</v>
      </c>
      <c r="C77" s="256" t="s">
        <v>25</v>
      </c>
      <c r="D77" s="259" t="s">
        <v>62</v>
      </c>
      <c r="E77" s="29" t="s">
        <v>96</v>
      </c>
      <c r="F77" s="128"/>
      <c r="G77" s="133">
        <v>14</v>
      </c>
      <c r="H77" s="139"/>
      <c r="I77" s="141">
        <f t="shared" si="4"/>
        <v>14</v>
      </c>
      <c r="J77" s="135"/>
      <c r="K77" s="134">
        <v>1</v>
      </c>
      <c r="L77" s="177">
        <v>1</v>
      </c>
    </row>
    <row r="78" spans="1:13" ht="15" customHeight="1" thickBot="1" x14ac:dyDescent="0.25">
      <c r="A78" s="252"/>
      <c r="B78" s="232"/>
      <c r="C78" s="257"/>
      <c r="D78" s="224"/>
      <c r="E78" s="27" t="s">
        <v>75</v>
      </c>
      <c r="F78" s="126"/>
      <c r="G78" s="37">
        <v>14</v>
      </c>
      <c r="H78" s="136"/>
      <c r="I78" s="141">
        <f t="shared" si="4"/>
        <v>14</v>
      </c>
      <c r="J78" s="135"/>
      <c r="K78" s="16">
        <v>1</v>
      </c>
      <c r="L78" s="177">
        <v>1</v>
      </c>
    </row>
    <row r="79" spans="1:13" ht="15" customHeight="1" thickBot="1" x14ac:dyDescent="0.25">
      <c r="A79" s="252"/>
      <c r="B79" s="232"/>
      <c r="C79" s="257"/>
      <c r="D79" s="224"/>
      <c r="E79" s="27" t="s">
        <v>76</v>
      </c>
      <c r="F79" s="126"/>
      <c r="G79" s="37">
        <v>9</v>
      </c>
      <c r="H79" s="37"/>
      <c r="I79" s="141">
        <f t="shared" si="4"/>
        <v>9</v>
      </c>
      <c r="J79" s="135"/>
      <c r="K79" s="16">
        <v>1</v>
      </c>
      <c r="L79" s="177">
        <v>6</v>
      </c>
    </row>
    <row r="80" spans="1:13" ht="15" customHeight="1" thickBot="1" x14ac:dyDescent="0.25">
      <c r="A80" s="253"/>
      <c r="B80" s="255"/>
      <c r="C80" s="258"/>
      <c r="D80" s="260"/>
      <c r="E80" s="19" t="s">
        <v>93</v>
      </c>
      <c r="F80" s="129"/>
      <c r="G80" s="137">
        <v>20</v>
      </c>
      <c r="H80" s="140"/>
      <c r="I80" s="141">
        <f t="shared" si="4"/>
        <v>20</v>
      </c>
      <c r="J80" s="135"/>
      <c r="K80" s="138">
        <v>1</v>
      </c>
      <c r="L80" s="177">
        <v>0</v>
      </c>
    </row>
    <row r="81" spans="1:12" ht="25.5" customHeight="1" thickBot="1" x14ac:dyDescent="0.25">
      <c r="A81" s="207">
        <v>4</v>
      </c>
      <c r="B81" s="206" t="s">
        <v>31</v>
      </c>
      <c r="C81" s="206" t="s">
        <v>77</v>
      </c>
      <c r="D81" s="205" t="s">
        <v>50</v>
      </c>
      <c r="E81" s="29" t="s">
        <v>107</v>
      </c>
      <c r="F81" s="128"/>
      <c r="G81" s="133"/>
      <c r="H81" s="133">
        <v>9</v>
      </c>
      <c r="I81" s="141">
        <f t="shared" si="4"/>
        <v>9</v>
      </c>
      <c r="J81" s="136">
        <v>1</v>
      </c>
      <c r="K81" s="134"/>
      <c r="L81" s="177">
        <v>6</v>
      </c>
    </row>
    <row r="82" spans="1:12" ht="45.75" customHeight="1" thickBot="1" x14ac:dyDescent="0.25">
      <c r="A82" s="77">
        <v>5</v>
      </c>
      <c r="B82" s="63" t="s">
        <v>78</v>
      </c>
      <c r="C82" s="71" t="s">
        <v>79</v>
      </c>
      <c r="D82" s="18" t="s">
        <v>50</v>
      </c>
      <c r="E82" s="18" t="s">
        <v>144</v>
      </c>
      <c r="F82" s="18"/>
      <c r="G82" s="142"/>
      <c r="H82" s="142">
        <v>15</v>
      </c>
      <c r="I82" s="141">
        <f>H82+G82</f>
        <v>15</v>
      </c>
      <c r="J82" s="136">
        <v>1</v>
      </c>
      <c r="K82" s="144"/>
      <c r="L82" s="177">
        <v>0</v>
      </c>
    </row>
    <row r="83" spans="1:12" ht="24" customHeight="1" thickBot="1" x14ac:dyDescent="0.25">
      <c r="A83" s="77"/>
      <c r="B83" s="64"/>
      <c r="C83" s="66" t="s">
        <v>80</v>
      </c>
      <c r="D83" s="17"/>
      <c r="E83" s="31"/>
      <c r="F83" s="31"/>
      <c r="G83" s="218">
        <f t="shared" ref="G83:L83" si="5">SUM(G73:G82)</f>
        <v>117</v>
      </c>
      <c r="H83" s="218">
        <f t="shared" si="5"/>
        <v>24</v>
      </c>
      <c r="I83" s="143">
        <f t="shared" si="5"/>
        <v>141</v>
      </c>
      <c r="J83" s="136">
        <f t="shared" si="5"/>
        <v>2</v>
      </c>
      <c r="K83" s="145">
        <f t="shared" si="5"/>
        <v>8</v>
      </c>
      <c r="L83" s="177">
        <f t="shared" si="5"/>
        <v>19</v>
      </c>
    </row>
  </sheetData>
  <mergeCells count="71">
    <mergeCell ref="C30:C32"/>
    <mergeCell ref="B30:B32"/>
    <mergeCell ref="A30:A32"/>
    <mergeCell ref="D30:D32"/>
    <mergeCell ref="D25:D27"/>
    <mergeCell ref="B25:B27"/>
    <mergeCell ref="A28:A29"/>
    <mergeCell ref="B28:B29"/>
    <mergeCell ref="C28:C29"/>
    <mergeCell ref="D28:D29"/>
    <mergeCell ref="C33:C35"/>
    <mergeCell ref="B33:B35"/>
    <mergeCell ref="A33:A35"/>
    <mergeCell ref="D33:D35"/>
    <mergeCell ref="A47:L47"/>
    <mergeCell ref="C42:E42"/>
    <mergeCell ref="J44:L44"/>
    <mergeCell ref="J45:L45"/>
    <mergeCell ref="K46:L46"/>
    <mergeCell ref="C58:C59"/>
    <mergeCell ref="B58:B59"/>
    <mergeCell ref="I39:I40"/>
    <mergeCell ref="I41:I42"/>
    <mergeCell ref="I43:I44"/>
    <mergeCell ref="C55:C57"/>
    <mergeCell ref="D55:D57"/>
    <mergeCell ref="D58:D59"/>
    <mergeCell ref="A77:A80"/>
    <mergeCell ref="B77:B80"/>
    <mergeCell ref="C77:C80"/>
    <mergeCell ref="D77:D80"/>
    <mergeCell ref="D73:D76"/>
    <mergeCell ref="C73:C76"/>
    <mergeCell ref="B73:B76"/>
    <mergeCell ref="B62:B63"/>
    <mergeCell ref="C62:C63"/>
    <mergeCell ref="D62:D63"/>
    <mergeCell ref="A71:K71"/>
    <mergeCell ref="A73:A76"/>
    <mergeCell ref="A1:K1"/>
    <mergeCell ref="A62:A63"/>
    <mergeCell ref="A58:A59"/>
    <mergeCell ref="A55:A57"/>
    <mergeCell ref="A52:A54"/>
    <mergeCell ref="B50:B51"/>
    <mergeCell ref="A50:A51"/>
    <mergeCell ref="B10:B16"/>
    <mergeCell ref="C10:C16"/>
    <mergeCell ref="D10:D16"/>
    <mergeCell ref="B17:B20"/>
    <mergeCell ref="C17:C20"/>
    <mergeCell ref="D17:D20"/>
    <mergeCell ref="B22:B24"/>
    <mergeCell ref="C22:C24"/>
    <mergeCell ref="C25:C27"/>
    <mergeCell ref="A3:K3"/>
    <mergeCell ref="B52:B54"/>
    <mergeCell ref="B55:B57"/>
    <mergeCell ref="A6:A9"/>
    <mergeCell ref="A10:A16"/>
    <mergeCell ref="C6:C9"/>
    <mergeCell ref="B6:B9"/>
    <mergeCell ref="D6:D9"/>
    <mergeCell ref="C50:C51"/>
    <mergeCell ref="C52:C54"/>
    <mergeCell ref="D52:D54"/>
    <mergeCell ref="D50:D51"/>
    <mergeCell ref="D22:D24"/>
    <mergeCell ref="A17:A20"/>
    <mergeCell ref="A22:A24"/>
    <mergeCell ref="A25:A27"/>
  </mergeCells>
  <pageMargins left="0" right="0" top="0" bottom="0" header="0.31496062992125984" footer="0"/>
  <pageSetup paperSize="9" fitToHeight="0" orientation="portrait" r:id="rId1"/>
  <rowBreaks count="1" manualBreakCount="1">
    <brk id="45" max="12" man="1"/>
  </rowBreaks>
  <ignoredErrors>
    <ignoredError sqref="B22 B61 B5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Численность</vt:lpstr>
      <vt:lpstr>Лист2</vt:lpstr>
      <vt:lpstr>Лист3</vt:lpstr>
      <vt:lpstr>Численность!_GoBack</vt:lpstr>
      <vt:lpstr>Численность!Область_печати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Кожарина</dc:creator>
  <cp:lastModifiedBy>zavuch</cp:lastModifiedBy>
  <cp:lastPrinted>2021-06-01T07:18:31Z</cp:lastPrinted>
  <dcterms:created xsi:type="dcterms:W3CDTF">2018-09-27T16:20:08Z</dcterms:created>
  <dcterms:modified xsi:type="dcterms:W3CDTF">2021-06-02T13:39:17Z</dcterms:modified>
</cp:coreProperties>
</file>