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85" windowWidth="15570" windowHeight="7830"/>
  </bookViews>
  <sheets>
    <sheet name="Численность" sheetId="1" r:id="rId1"/>
    <sheet name="Лист2" sheetId="2" r:id="rId2"/>
    <sheet name="Лист3" sheetId="3" r:id="rId3"/>
  </sheets>
  <definedNames>
    <definedName name="_GoBack" localSheetId="0">Численность!$A$1</definedName>
    <definedName name="_xlnm.Print_Area" localSheetId="0">Численность!$A$1:$O$86</definedName>
  </definedNames>
  <calcPr calcId="145621"/>
</workbook>
</file>

<file path=xl/calcChain.xml><?xml version="1.0" encoding="utf-8"?>
<calcChain xmlns="http://schemas.openxmlformats.org/spreadsheetml/2006/main">
  <c r="G86" i="1" l="1"/>
  <c r="H86" i="1"/>
  <c r="L86" i="1"/>
  <c r="M86" i="1"/>
  <c r="N86" i="1"/>
  <c r="K80" i="1"/>
  <c r="F37" i="1"/>
  <c r="G37" i="1"/>
  <c r="H37" i="1"/>
  <c r="I37" i="1"/>
  <c r="J37" i="1"/>
  <c r="L37" i="1"/>
  <c r="M37" i="1"/>
  <c r="N37" i="1"/>
  <c r="F67" i="1"/>
  <c r="H67" i="1"/>
  <c r="I67" i="1"/>
  <c r="J67" i="1"/>
  <c r="L67" i="1"/>
  <c r="M67" i="1"/>
  <c r="N67" i="1"/>
  <c r="K77" i="1" l="1"/>
  <c r="O31" i="1"/>
  <c r="K35" i="1"/>
  <c r="O36" i="1"/>
  <c r="O16" i="1"/>
  <c r="K52" i="1" l="1"/>
  <c r="J68" i="1" l="1"/>
  <c r="K33" i="1" l="1"/>
  <c r="K32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5" i="1"/>
  <c r="K14" i="1"/>
  <c r="K13" i="1"/>
  <c r="K12" i="1"/>
  <c r="K11" i="1"/>
  <c r="K10" i="1"/>
  <c r="K9" i="1"/>
  <c r="K8" i="1"/>
  <c r="K7" i="1"/>
  <c r="K6" i="1"/>
  <c r="K5" i="1"/>
  <c r="K37" i="1" l="1"/>
  <c r="K84" i="1"/>
  <c r="K81" i="1"/>
  <c r="O29" i="1" l="1"/>
  <c r="O23" i="1"/>
  <c r="K66" i="1" l="1"/>
  <c r="K64" i="1"/>
  <c r="F42" i="1"/>
  <c r="G68" i="1"/>
  <c r="K85" i="1"/>
  <c r="K79" i="1"/>
  <c r="K78" i="1"/>
  <c r="N42" i="1" l="1"/>
  <c r="F39" i="1"/>
  <c r="F44" i="1"/>
  <c r="L42" i="1"/>
  <c r="K41" i="1" s="1"/>
  <c r="K39" i="1"/>
  <c r="N68" i="1"/>
  <c r="L68" i="1"/>
  <c r="F68" i="1"/>
  <c r="H68" i="1"/>
  <c r="M68" i="1"/>
  <c r="I68" i="1"/>
  <c r="K74" i="1"/>
  <c r="K75" i="1"/>
  <c r="K76" i="1"/>
  <c r="K82" i="1"/>
  <c r="K73" i="1"/>
  <c r="K86" i="1" s="1"/>
  <c r="K54" i="1"/>
  <c r="K55" i="1"/>
  <c r="K56" i="1"/>
  <c r="K57" i="1"/>
  <c r="K58" i="1"/>
  <c r="K59" i="1"/>
  <c r="K60" i="1"/>
  <c r="K61" i="1"/>
  <c r="K62" i="1"/>
  <c r="K63" i="1"/>
  <c r="K67" i="1" l="1"/>
  <c r="F43" i="1" l="1"/>
  <c r="L45" i="1" s="1"/>
  <c r="G45" i="1"/>
  <c r="G44" i="1"/>
  <c r="G42" i="1"/>
  <c r="G43" i="1"/>
  <c r="N45" i="1" s="1"/>
  <c r="G39" i="1"/>
  <c r="O13" i="1" l="1"/>
  <c r="O5" i="1"/>
  <c r="O6" i="1"/>
  <c r="O7" i="1"/>
  <c r="O8" i="1"/>
  <c r="O9" i="1"/>
  <c r="O10" i="1"/>
  <c r="O12" i="1"/>
  <c r="O14" i="1"/>
  <c r="O15" i="1"/>
  <c r="O17" i="1"/>
  <c r="O18" i="1"/>
  <c r="O19" i="1"/>
  <c r="O21" i="1"/>
  <c r="O22" i="1"/>
  <c r="O25" i="1"/>
  <c r="O26" i="1"/>
  <c r="O27" i="1"/>
  <c r="O28" i="1"/>
  <c r="O30" i="1"/>
  <c r="O32" i="1"/>
  <c r="O33" i="1"/>
  <c r="F40" i="1" l="1"/>
  <c r="F45" i="1"/>
  <c r="L46" i="1" l="1"/>
  <c r="F46" i="1"/>
  <c r="G40" i="1" l="1"/>
  <c r="N46" i="1" s="1"/>
  <c r="G46" i="1" l="1"/>
  <c r="O37" i="1" l="1"/>
  <c r="K68" i="1" l="1"/>
  <c r="K40" i="1"/>
</calcChain>
</file>

<file path=xl/sharedStrings.xml><?xml version="1.0" encoding="utf-8"?>
<sst xmlns="http://schemas.openxmlformats.org/spreadsheetml/2006/main" count="209" uniqueCount="174">
  <si>
    <t>Код</t>
  </si>
  <si>
    <t>Наименование специальности</t>
  </si>
  <si>
    <t>Сроки обучен</t>
  </si>
  <si>
    <t>Группа</t>
  </si>
  <si>
    <t>Всего</t>
  </si>
  <si>
    <t>ПОДГОТОВКА СПЕЦИАЛИСТОВ СРЕДНЕГО ЗВЕНА</t>
  </si>
  <si>
    <t>35.02.08</t>
  </si>
  <si>
    <t>Электрификация и автоматизация сельского хозяйства</t>
  </si>
  <si>
    <t>3г.10</t>
  </si>
  <si>
    <t>Э-11</t>
  </si>
  <si>
    <t>Э-21</t>
  </si>
  <si>
    <t>Э-31</t>
  </si>
  <si>
    <t>36.02.01</t>
  </si>
  <si>
    <t>Ветеринария</t>
  </si>
  <si>
    <t>В-11</t>
  </si>
  <si>
    <t>В-21</t>
  </si>
  <si>
    <t>В-31</t>
  </si>
  <si>
    <t>В-41</t>
  </si>
  <si>
    <t>35.02.16</t>
  </si>
  <si>
    <t>Эксплуатация и ремонт сельскохозяйственной техники и оборудования</t>
  </si>
  <si>
    <t>3г. 10</t>
  </si>
  <si>
    <t>ЭР-11</t>
  </si>
  <si>
    <t>ЭР-21</t>
  </si>
  <si>
    <t>35.02.07</t>
  </si>
  <si>
    <t>Механизация сельского хозяйства</t>
  </si>
  <si>
    <t>ТО и ремонт автомобильного транспорта</t>
  </si>
  <si>
    <t>АМ-41</t>
  </si>
  <si>
    <t>Экономика и бухгалтерский учет (по отраслям)</t>
  </si>
  <si>
    <t>38.02.01</t>
  </si>
  <si>
    <t>2г. 10</t>
  </si>
  <si>
    <t>ЭК-11</t>
  </si>
  <si>
    <t>ЭК-21</t>
  </si>
  <si>
    <t>ЭК-31</t>
  </si>
  <si>
    <t>Агрономия</t>
  </si>
  <si>
    <t>43.02.13</t>
  </si>
  <si>
    <t>Технология парикмахерского искусства</t>
  </si>
  <si>
    <t>43.02.15</t>
  </si>
  <si>
    <t>Поварское и кондитерское дело</t>
  </si>
  <si>
    <t>ПОДГОТОВКА КВАЛИФИЦИРОВАННЫХ РАБОЧИХ (СЛУЖАЩИХ)</t>
  </si>
  <si>
    <t>43.01.09</t>
  </si>
  <si>
    <t>Повар, кондитер</t>
  </si>
  <si>
    <t>Портной</t>
  </si>
  <si>
    <t>ПШ-01в</t>
  </si>
  <si>
    <t>ПШ-02в</t>
  </si>
  <si>
    <t>Э-023ф</t>
  </si>
  <si>
    <t>Э-033ф</t>
  </si>
  <si>
    <t>Мастер по техническому обслуживанию и ремонту машинно-тракторного парка  (Инжавино)</t>
  </si>
  <si>
    <t>МТО-023ф</t>
  </si>
  <si>
    <t>МТО-033ф</t>
  </si>
  <si>
    <t>38.01.02</t>
  </si>
  <si>
    <t>Продавец, контролер-кассир (Инжавино)</t>
  </si>
  <si>
    <t>ПД-013ф</t>
  </si>
  <si>
    <t>ПД-023ф</t>
  </si>
  <si>
    <t>3г. 10м</t>
  </si>
  <si>
    <t>2г10м</t>
  </si>
  <si>
    <t>МТО-013ф</t>
  </si>
  <si>
    <t>23.02.03</t>
  </si>
  <si>
    <t>Акад отп</t>
  </si>
  <si>
    <t>3г10м</t>
  </si>
  <si>
    <t>35.01.14</t>
  </si>
  <si>
    <t>13.01.10</t>
  </si>
  <si>
    <t>29.01.07</t>
  </si>
  <si>
    <t>№п/п</t>
  </si>
  <si>
    <t>Э-32з</t>
  </si>
  <si>
    <t>Э-42з</t>
  </si>
  <si>
    <t>М-42з</t>
  </si>
  <si>
    <t>Экономика и бухгалтерский учет</t>
  </si>
  <si>
    <t>40.02.01</t>
  </si>
  <si>
    <t>Право и организация социального обеспечения</t>
  </si>
  <si>
    <t>Всего по Заочному отд</t>
  </si>
  <si>
    <t>№пп</t>
  </si>
  <si>
    <t>Технология сахаристых продуктов</t>
  </si>
  <si>
    <t>19.02.04</t>
  </si>
  <si>
    <t>В-12в</t>
  </si>
  <si>
    <t>ЭР-31</t>
  </si>
  <si>
    <t>ПКД-21</t>
  </si>
  <si>
    <t>Э-52з</t>
  </si>
  <si>
    <t>М-52з</t>
  </si>
  <si>
    <t>Э-41</t>
  </si>
  <si>
    <t>Э-22з</t>
  </si>
  <si>
    <t>25</t>
  </si>
  <si>
    <t>ПК-02</t>
  </si>
  <si>
    <t>35.02.05</t>
  </si>
  <si>
    <t xml:space="preserve">Общая численность </t>
  </si>
  <si>
    <t>№ п/п</t>
  </si>
  <si>
    <t>бюджет</t>
  </si>
  <si>
    <t>внебюджет</t>
  </si>
  <si>
    <t xml:space="preserve">08.01.25 </t>
  </si>
  <si>
    <t>Мастер отделочных строительных и декоративных работ</t>
  </si>
  <si>
    <t>2г. 10 мес.</t>
  </si>
  <si>
    <t>Колич групп бюджет</t>
  </si>
  <si>
    <t>Колич групп внебюджет</t>
  </si>
  <si>
    <t>23.02.07</t>
  </si>
  <si>
    <t>АМД-11</t>
  </si>
  <si>
    <t>В-22в</t>
  </si>
  <si>
    <t>ЭР-41</t>
  </si>
  <si>
    <t>ПКД-31</t>
  </si>
  <si>
    <t>Колич групп очное</t>
  </si>
  <si>
    <t>Колич групп очно-заочное</t>
  </si>
  <si>
    <t>Очная форма</t>
  </si>
  <si>
    <t>ТО и ремонт двигателей, систем агрегатов автомобилей</t>
  </si>
  <si>
    <t>ПК-03</t>
  </si>
  <si>
    <t>Колич групп очно</t>
  </si>
  <si>
    <t>Колич групп очно-заочно</t>
  </si>
  <si>
    <t>кол-во обуч-ся</t>
  </si>
  <si>
    <t>уч. групп ППССЗ очн. обучения</t>
  </si>
  <si>
    <t>уч. групп ППКРС очн. обучения</t>
  </si>
  <si>
    <t xml:space="preserve">уч. групп ППКРС очн.-заочн. обучения </t>
  </si>
  <si>
    <t>Ю-22з</t>
  </si>
  <si>
    <t>Всего по ППКРС</t>
  </si>
  <si>
    <t>Всего по ППССЗ</t>
  </si>
  <si>
    <t>групп</t>
  </si>
  <si>
    <t>Всего очное,               очно-заочное</t>
  </si>
  <si>
    <t>Кол-во мест для приема, перевода</t>
  </si>
  <si>
    <t>1г. 10м</t>
  </si>
  <si>
    <t>В-32в</t>
  </si>
  <si>
    <t>АМД-21</t>
  </si>
  <si>
    <t>А-21</t>
  </si>
  <si>
    <t>ТПР-31</t>
  </si>
  <si>
    <t>ПКД-41</t>
  </si>
  <si>
    <t>43.01.02</t>
  </si>
  <si>
    <t>Парикмахер</t>
  </si>
  <si>
    <t>2г.10м</t>
  </si>
  <si>
    <t>ЭК-22з</t>
  </si>
  <si>
    <t>Ю-32з</t>
  </si>
  <si>
    <r>
      <t xml:space="preserve">Очная форма  </t>
    </r>
    <r>
      <rPr>
        <b/>
        <sz val="10"/>
        <color theme="1"/>
        <rFont val="Times New Roman"/>
        <family val="1"/>
        <charset val="204"/>
      </rPr>
      <t>бюджет</t>
    </r>
  </si>
  <si>
    <r>
      <t xml:space="preserve">О-з форма  </t>
    </r>
    <r>
      <rPr>
        <b/>
        <sz val="8"/>
        <rFont val="Times New Roman"/>
        <family val="1"/>
        <charset val="204"/>
      </rPr>
      <t>бюджет</t>
    </r>
  </si>
  <si>
    <r>
      <t xml:space="preserve">О-з форма  </t>
    </r>
    <r>
      <rPr>
        <b/>
        <sz val="8"/>
        <rFont val="Times New Roman"/>
        <family val="1"/>
        <charset val="204"/>
      </rPr>
      <t>внебюджет</t>
    </r>
  </si>
  <si>
    <t>МШД-023ф</t>
  </si>
  <si>
    <t xml:space="preserve">    1г.10 мес.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</si>
  <si>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уч. групп ППССЗ </t>
    </r>
    <r>
      <rPr>
        <b/>
        <sz val="8"/>
        <color theme="1"/>
        <rFont val="Times New Roman"/>
        <family val="1"/>
        <charset val="204"/>
      </rPr>
      <t>ЗАОЧН.</t>
    </r>
    <r>
      <rPr>
        <sz val="8"/>
        <color theme="1"/>
        <rFont val="Times New Roman"/>
        <family val="1"/>
        <charset val="204"/>
      </rPr>
      <t xml:space="preserve"> обучения </t>
    </r>
    <r>
      <rPr>
        <b/>
        <sz val="8"/>
        <color theme="1"/>
        <rFont val="Times New Roman"/>
        <family val="1"/>
        <charset val="204"/>
      </rPr>
      <t>БЮДЖЕТ</t>
    </r>
  </si>
  <si>
    <r>
      <t xml:space="preserve">уч. групп ППССЗ </t>
    </r>
    <r>
      <rPr>
        <b/>
        <sz val="8"/>
        <color theme="1"/>
        <rFont val="Times New Roman"/>
        <family val="1"/>
        <charset val="204"/>
      </rPr>
      <t>ЗАОЧН.</t>
    </r>
    <r>
      <rPr>
        <sz val="8"/>
        <color theme="1"/>
        <rFont val="Times New Roman"/>
        <family val="1"/>
        <charset val="204"/>
      </rPr>
      <t xml:space="preserve">обучения </t>
    </r>
    <r>
      <rPr>
        <b/>
        <sz val="8"/>
        <color theme="1"/>
        <rFont val="Times New Roman"/>
        <family val="1"/>
        <charset val="204"/>
      </rPr>
      <t>ВНЕБЮДЖЕТ</t>
    </r>
  </si>
  <si>
    <r>
      <t xml:space="preserve">уч.групп ППССЗ </t>
    </r>
    <r>
      <rPr>
        <b/>
        <sz val="8"/>
        <color theme="1"/>
        <rFont val="Times New Roman"/>
        <family val="1"/>
        <charset val="204"/>
      </rPr>
      <t>очно-заочн</t>
    </r>
    <r>
      <rPr>
        <sz val="8"/>
        <color theme="1"/>
        <rFont val="Times New Roman"/>
        <family val="1"/>
        <charset val="204"/>
      </rPr>
      <t xml:space="preserve">. обучения </t>
    </r>
    <r>
      <rPr>
        <b/>
        <sz val="8"/>
        <color theme="1"/>
        <rFont val="Times New Roman"/>
        <family val="1"/>
        <charset val="204"/>
      </rPr>
      <t>БЮДЖЕТ</t>
    </r>
  </si>
  <si>
    <t>ИТОГО ВНЕБЮДЖЕТ</t>
  </si>
  <si>
    <t>чел.</t>
  </si>
  <si>
    <r>
      <rPr>
        <b/>
        <sz val="10"/>
        <rFont val="Times New Roman"/>
        <family val="1"/>
        <charset val="204"/>
      </rPr>
      <t>ИТОГО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бюджет</t>
    </r>
  </si>
  <si>
    <t>ИТОГО: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</si>
  <si>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</si>
  <si>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 Гос.заданию 2021</t>
  </si>
  <si>
    <t>ппкрс</t>
  </si>
  <si>
    <t>по факту</t>
  </si>
  <si>
    <t>ппссз</t>
  </si>
  <si>
    <t>всего</t>
  </si>
  <si>
    <t>Кол-во иностр. студентов</t>
  </si>
  <si>
    <t>группы</t>
  </si>
  <si>
    <r>
      <t xml:space="preserve">Кол-во мест для приема, перевода, в т.ч. для </t>
    </r>
    <r>
      <rPr>
        <sz val="8"/>
        <color rgb="FFFF0000"/>
        <rFont val="Times New Roman"/>
        <family val="1"/>
        <charset val="204"/>
      </rPr>
      <t xml:space="preserve">иностранных </t>
    </r>
    <r>
      <rPr>
        <sz val="8"/>
        <rFont val="Times New Roman"/>
        <family val="1"/>
        <charset val="204"/>
      </rPr>
      <t>студентов</t>
    </r>
  </si>
  <si>
    <r>
      <t xml:space="preserve">Кол-во </t>
    </r>
    <r>
      <rPr>
        <sz val="8"/>
        <color rgb="FFFF0000"/>
        <rFont val="Times New Roman"/>
        <family val="1"/>
        <charset val="204"/>
      </rPr>
      <t>иностр.</t>
    </r>
    <r>
      <rPr>
        <sz val="8"/>
        <rFont val="Times New Roman"/>
        <family val="1"/>
        <charset val="204"/>
      </rPr>
      <t xml:space="preserve"> студентов</t>
    </r>
  </si>
  <si>
    <t>Численность обучающихся заочной формы обучения</t>
  </si>
  <si>
    <t>ЭК-32з</t>
  </si>
  <si>
    <t>Ю-42з</t>
  </si>
  <si>
    <t>ПК-023ф</t>
  </si>
  <si>
    <t>МШД-033ф</t>
  </si>
  <si>
    <t>ПР-02</t>
  </si>
  <si>
    <t>А-31</t>
  </si>
  <si>
    <t>АМД-31</t>
  </si>
  <si>
    <t>ТСП-41</t>
  </si>
  <si>
    <t>ТПР-41</t>
  </si>
  <si>
    <t>В-42в</t>
  </si>
  <si>
    <t>ТПР-11</t>
  </si>
  <si>
    <t>Техническое обслуживание и ремонт двигателей, систем и агрегатов автомобилей</t>
  </si>
  <si>
    <t>АМД-22з</t>
  </si>
  <si>
    <t>Численность обучающихся ТОГАПОУ «Аграрно-промышленный колледж» по состоянию на 25.08.2022</t>
  </si>
  <si>
    <t>ПК-013ф</t>
  </si>
  <si>
    <t>ПК-01</t>
  </si>
  <si>
    <t>43.02.09</t>
  </si>
  <si>
    <t>3г.10 мес.</t>
  </si>
  <si>
    <t>Электромонтер по ремонту и облуживанию электрооборудования (по отраслям)</t>
  </si>
  <si>
    <t>4г. 10м</t>
  </si>
  <si>
    <t>3г 10м</t>
  </si>
  <si>
    <t>ТСП-11</t>
  </si>
  <si>
    <t xml:space="preserve">35.02.05 </t>
  </si>
  <si>
    <t>4 г.10 м.</t>
  </si>
  <si>
    <t>А-22з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</si>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</sst>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30" x14ac:knownFonts="1"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theme="1"/>
      <name val="Arial Black"/>
      <family val="2"/>
      <charset val="204"/>
    </font>
    <font>
      <sz val="10"/>
      <color rgb="FF000000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b/>
      <i/>
      <sz val="8"/>
      <color rgb="FFFF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5" fillId="0" borderId="0" applyFont="0" applyFill="0" applyBorder="0" applyAlignment="0" applyProtection="0"/>
  </cellStyleXfs>
  <cellXfs count="424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5" fillId="0" borderId="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/>
    <xf numFmtId="0" fontId="4" fillId="0" borderId="5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1" fontId="2" fillId="0" borderId="0" xfId="0" applyNumberFormat="1" applyFont="1" applyBorder="1"/>
    <xf numFmtId="1" fontId="4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/>
    <xf numFmtId="1" fontId="1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/>
    <xf numFmtId="49" fontId="4" fillId="0" borderId="0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2" fillId="0" borderId="6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" fontId="15" fillId="0" borderId="4" xfId="0" applyNumberFormat="1" applyFont="1" applyBorder="1" applyAlignment="1">
      <alignment horizontal="center" vertical="center" wrapText="1"/>
    </xf>
    <xf numFmtId="1" fontId="16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" fontId="15" fillId="0" borderId="1" xfId="0" applyNumberFormat="1" applyFont="1" applyBorder="1" applyAlignment="1">
      <alignment horizontal="center" vertical="center" wrapText="1"/>
    </xf>
    <xf numFmtId="1" fontId="14" fillId="0" borderId="0" xfId="0" applyNumberFormat="1" applyFont="1" applyBorder="1"/>
    <xf numFmtId="0" fontId="14" fillId="0" borderId="0" xfId="0" applyFont="1" applyBorder="1"/>
    <xf numFmtId="0" fontId="14" fillId="0" borderId="0" xfId="0" applyFont="1" applyBorder="1" applyAlignment="1">
      <alignment horizontal="center" vertical="center"/>
    </xf>
    <xf numFmtId="1" fontId="15" fillId="0" borderId="2" xfId="0" applyNumberFormat="1" applyFont="1" applyBorder="1" applyAlignment="1">
      <alignment horizontal="center" vertical="center" wrapText="1"/>
    </xf>
    <xf numFmtId="1" fontId="19" fillId="0" borderId="0" xfId="0" applyNumberFormat="1" applyFont="1" applyBorder="1"/>
    <xf numFmtId="0" fontId="19" fillId="0" borderId="0" xfId="0" applyFont="1" applyBorder="1"/>
    <xf numFmtId="0" fontId="19" fillId="0" borderId="4" xfId="0" applyFont="1" applyBorder="1" applyAlignment="1">
      <alignment horizontal="center" vertical="center"/>
    </xf>
    <xf numFmtId="49" fontId="19" fillId="0" borderId="4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1" fontId="19" fillId="0" borderId="0" xfId="0" applyNumberFormat="1" applyFont="1" applyBorder="1" applyAlignment="1"/>
    <xf numFmtId="0" fontId="19" fillId="0" borderId="0" xfId="0" applyFont="1" applyBorder="1" applyAlignment="1"/>
    <xf numFmtId="1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/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" fontId="15" fillId="0" borderId="8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15" fillId="0" borderId="1" xfId="0" applyFont="1" applyBorder="1"/>
    <xf numFmtId="0" fontId="15" fillId="0" borderId="2" xfId="0" applyFont="1" applyBorder="1"/>
    <xf numFmtId="0" fontId="15" fillId="0" borderId="4" xfId="0" applyFont="1" applyBorder="1"/>
    <xf numFmtId="0" fontId="9" fillId="2" borderId="0" xfId="0" applyFont="1" applyFill="1" applyBorder="1"/>
    <xf numFmtId="1" fontId="2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0" borderId="8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/>
    </xf>
    <xf numFmtId="49" fontId="19" fillId="0" borderId="6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vertical="center" wrapText="1"/>
    </xf>
    <xf numFmtId="0" fontId="19" fillId="0" borderId="6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3" xfId="0" applyFont="1" applyBorder="1"/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top" wrapText="1"/>
    </xf>
    <xf numFmtId="1" fontId="4" fillId="0" borderId="18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1" fontId="9" fillId="2" borderId="40" xfId="0" applyNumberFormat="1" applyFont="1" applyFill="1" applyBorder="1" applyAlignment="1">
      <alignment horizontal="center" vertical="center"/>
    </xf>
    <xf numFmtId="1" fontId="1" fillId="0" borderId="40" xfId="0" applyNumberFormat="1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1" fontId="3" fillId="2" borderId="6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6" fillId="0" borderId="12" xfId="0" applyFont="1" applyBorder="1"/>
    <xf numFmtId="0" fontId="23" fillId="2" borderId="0" xfId="0" applyFont="1" applyFill="1" applyBorder="1"/>
    <xf numFmtId="49" fontId="14" fillId="2" borderId="0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1" fontId="14" fillId="2" borderId="0" xfId="0" applyNumberFormat="1" applyFont="1" applyFill="1" applyBorder="1" applyAlignment="1">
      <alignment horizontal="center" vertical="center"/>
    </xf>
    <xf numFmtId="1" fontId="15" fillId="2" borderId="0" xfId="0" applyNumberFormat="1" applyFont="1" applyFill="1" applyBorder="1" applyAlignment="1">
      <alignment horizontal="center" vertical="center"/>
    </xf>
    <xf numFmtId="1" fontId="24" fillId="2" borderId="0" xfId="0" applyNumberFormat="1" applyFont="1" applyFill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18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1" fontId="2" fillId="2" borderId="18" xfId="0" applyNumberFormat="1" applyFont="1" applyFill="1" applyBorder="1" applyAlignment="1">
      <alignment horizontal="center" vertical="center"/>
    </xf>
    <xf numFmtId="1" fontId="2" fillId="2" borderId="32" xfId="0" applyNumberFormat="1" applyFont="1" applyFill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 wrapText="1"/>
    </xf>
    <xf numFmtId="0" fontId="22" fillId="0" borderId="6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/>
    </xf>
    <xf numFmtId="1" fontId="8" fillId="3" borderId="39" xfId="0" applyNumberFormat="1" applyFont="1" applyFill="1" applyBorder="1" applyAlignment="1">
      <alignment horizontal="center" vertical="center" wrapText="1"/>
    </xf>
    <xf numFmtId="1" fontId="16" fillId="0" borderId="32" xfId="0" applyNumberFormat="1" applyFont="1" applyBorder="1" applyAlignment="1">
      <alignment horizontal="center" vertical="center"/>
    </xf>
    <xf numFmtId="0" fontId="6" fillId="0" borderId="14" xfId="0" applyFont="1" applyBorder="1"/>
    <xf numFmtId="49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8" fillId="2" borderId="30" xfId="0" applyFont="1" applyFill="1" applyBorder="1"/>
    <xf numFmtId="49" fontId="14" fillId="2" borderId="37" xfId="0" applyNumberFormat="1" applyFont="1" applyFill="1" applyBorder="1" applyAlignment="1">
      <alignment vertical="center"/>
    </xf>
    <xf numFmtId="0" fontId="14" fillId="2" borderId="37" xfId="0" applyFont="1" applyFill="1" applyBorder="1" applyAlignment="1">
      <alignment horizontal="center" vertical="center"/>
    </xf>
    <xf numFmtId="1" fontId="14" fillId="2" borderId="6" xfId="0" applyNumberFormat="1" applyFont="1" applyFill="1" applyBorder="1" applyAlignment="1">
      <alignment horizontal="center" vertical="center"/>
    </xf>
    <xf numFmtId="1" fontId="14" fillId="2" borderId="28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" fontId="2" fillId="3" borderId="5" xfId="0" applyNumberFormat="1" applyFont="1" applyFill="1" applyBorder="1" applyAlignment="1">
      <alignment horizontal="center" vertical="center"/>
    </xf>
    <xf numFmtId="1" fontId="4" fillId="2" borderId="41" xfId="0" applyNumberFormat="1" applyFont="1" applyFill="1" applyBorder="1" applyAlignment="1">
      <alignment horizontal="center" vertical="center"/>
    </xf>
    <xf numFmtId="1" fontId="3" fillId="2" borderId="13" xfId="0" applyNumberFormat="1" applyFont="1" applyFill="1" applyBorder="1" applyAlignment="1">
      <alignment horizontal="center" vertical="center" wrapText="1"/>
    </xf>
    <xf numFmtId="1" fontId="2" fillId="2" borderId="13" xfId="0" applyNumberFormat="1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center" wrapText="1"/>
    </xf>
    <xf numFmtId="1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" fontId="15" fillId="2" borderId="0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/>
    </xf>
    <xf numFmtId="1" fontId="4" fillId="4" borderId="2" xfId="0" applyNumberFormat="1" applyFont="1" applyFill="1" applyBorder="1" applyAlignment="1">
      <alignment horizontal="center" vertical="center"/>
    </xf>
    <xf numFmtId="1" fontId="3" fillId="4" borderId="28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" fontId="15" fillId="2" borderId="4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/>
    <xf numFmtId="1" fontId="15" fillId="4" borderId="1" xfId="0" applyNumberFormat="1" applyFont="1" applyFill="1" applyBorder="1"/>
    <xf numFmtId="1" fontId="3" fillId="4" borderId="28" xfId="0" applyNumberFormat="1" applyFont="1" applyFill="1" applyBorder="1" applyAlignment="1">
      <alignment horizontal="right" vertical="center"/>
    </xf>
    <xf numFmtId="1" fontId="3" fillId="2" borderId="4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1" fontId="15" fillId="2" borderId="3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/>
    <xf numFmtId="0" fontId="3" fillId="4" borderId="1" xfId="0" applyFont="1" applyFill="1" applyBorder="1"/>
    <xf numFmtId="0" fontId="3" fillId="4" borderId="33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1" fontId="3" fillId="2" borderId="18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4" borderId="11" xfId="0" applyFont="1" applyFill="1" applyBorder="1"/>
    <xf numFmtId="0" fontId="6" fillId="0" borderId="49" xfId="0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19" fillId="0" borderId="3" xfId="0" applyFont="1" applyBorder="1" applyAlignment="1">
      <alignment horizontal="center" vertical="center"/>
    </xf>
    <xf numFmtId="49" fontId="19" fillId="0" borderId="3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center" vertical="center" wrapText="1"/>
    </xf>
    <xf numFmtId="1" fontId="21" fillId="0" borderId="3" xfId="0" applyNumberFormat="1" applyFont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1" fontId="8" fillId="4" borderId="2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41" xfId="0" applyFont="1" applyBorder="1" applyAlignment="1">
      <alignment horizontal="center" vertical="center" wrapText="1"/>
    </xf>
    <xf numFmtId="0" fontId="3" fillId="4" borderId="2" xfId="0" applyFont="1" applyFill="1" applyBorder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49" fontId="13" fillId="0" borderId="33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1" fontId="15" fillId="2" borderId="2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1" fontId="16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/>
    <xf numFmtId="1" fontId="2" fillId="2" borderId="1" xfId="0" applyNumberFormat="1" applyFont="1" applyFill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" fontId="4" fillId="2" borderId="25" xfId="0" applyNumberFormat="1" applyFont="1" applyFill="1" applyBorder="1" applyAlignment="1">
      <alignment horizontal="center" vertical="center"/>
    </xf>
    <xf numFmtId="1" fontId="4" fillId="2" borderId="18" xfId="0" applyNumberFormat="1" applyFont="1" applyFill="1" applyBorder="1" applyAlignment="1">
      <alignment horizontal="center" vertical="center"/>
    </xf>
    <xf numFmtId="1" fontId="4" fillId="2" borderId="32" xfId="0" applyNumberFormat="1" applyFont="1" applyFill="1" applyBorder="1" applyAlignment="1">
      <alignment horizontal="center" vertical="center"/>
    </xf>
    <xf numFmtId="1" fontId="4" fillId="2" borderId="42" xfId="0" applyNumberFormat="1" applyFont="1" applyFill="1" applyBorder="1" applyAlignment="1">
      <alignment horizontal="center" vertical="center"/>
    </xf>
    <xf numFmtId="1" fontId="4" fillId="2" borderId="29" xfId="0" applyNumberFormat="1" applyFont="1" applyFill="1" applyBorder="1" applyAlignment="1">
      <alignment horizontal="center" vertical="center"/>
    </xf>
    <xf numFmtId="1" fontId="4" fillId="3" borderId="43" xfId="0" applyNumberFormat="1" applyFont="1" applyFill="1" applyBorder="1" applyAlignment="1">
      <alignment horizontal="center" vertical="center"/>
    </xf>
    <xf numFmtId="1" fontId="4" fillId="3" borderId="35" xfId="0" applyNumberFormat="1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vertical="center" wrapText="1"/>
    </xf>
    <xf numFmtId="0" fontId="6" fillId="0" borderId="2" xfId="0" applyNumberFormat="1" applyFont="1" applyBorder="1" applyAlignment="1">
      <alignment horizontal="left" vertical="center" wrapText="1"/>
    </xf>
    <xf numFmtId="0" fontId="6" fillId="0" borderId="3" xfId="0" applyNumberFormat="1" applyFont="1" applyBorder="1" applyAlignment="1">
      <alignment horizontal="left" vertical="center" wrapText="1"/>
    </xf>
    <xf numFmtId="0" fontId="6" fillId="0" borderId="4" xfId="0" applyNumberFormat="1" applyFont="1" applyBorder="1" applyAlignment="1">
      <alignment horizontal="left" vertical="center" wrapText="1"/>
    </xf>
    <xf numFmtId="49" fontId="14" fillId="0" borderId="30" xfId="0" applyNumberFormat="1" applyFont="1" applyBorder="1" applyAlignment="1">
      <alignment horizontal="center" vertical="center"/>
    </xf>
    <xf numFmtId="49" fontId="14" fillId="0" borderId="37" xfId="0" applyNumberFormat="1" applyFont="1" applyBorder="1" applyAlignment="1">
      <alignment horizontal="center" vertical="center"/>
    </xf>
    <xf numFmtId="49" fontId="14" fillId="0" borderId="31" xfId="0" applyNumberFormat="1" applyFont="1" applyBorder="1" applyAlignment="1">
      <alignment horizontal="center" vertical="center"/>
    </xf>
    <xf numFmtId="0" fontId="6" fillId="3" borderId="12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26" fillId="3" borderId="37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1" fontId="16" fillId="0" borderId="30" xfId="0" applyNumberFormat="1" applyFont="1" applyBorder="1" applyAlignment="1">
      <alignment horizontal="center" vertical="center"/>
    </xf>
    <xf numFmtId="1" fontId="16" fillId="0" borderId="26" xfId="0" applyNumberFormat="1" applyFont="1" applyBorder="1" applyAlignment="1">
      <alignment horizontal="center" vertical="center"/>
    </xf>
    <xf numFmtId="1" fontId="15" fillId="2" borderId="0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2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28" fillId="4" borderId="5" xfId="0" applyFont="1" applyFill="1" applyBorder="1" applyAlignment="1">
      <alignment horizontal="center" wrapText="1"/>
    </xf>
    <xf numFmtId="0" fontId="28" fillId="4" borderId="48" xfId="0" applyFont="1" applyFill="1" applyBorder="1" applyAlignment="1">
      <alignment horizontal="center" wrapText="1"/>
    </xf>
    <xf numFmtId="0" fontId="28" fillId="4" borderId="9" xfId="0" applyFont="1" applyFill="1" applyBorder="1" applyAlignment="1">
      <alignment horizontal="center" wrapText="1"/>
    </xf>
    <xf numFmtId="1" fontId="4" fillId="4" borderId="5" xfId="0" applyNumberFormat="1" applyFont="1" applyFill="1" applyBorder="1" applyAlignment="1">
      <alignment horizontal="center" vertical="center"/>
    </xf>
    <xf numFmtId="1" fontId="4" fillId="4" borderId="9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0" fillId="0" borderId="46" xfId="0" applyFont="1" applyBorder="1" applyAlignment="1">
      <alignment horizontal="center" vertical="center" wrapText="1"/>
    </xf>
    <xf numFmtId="0" fontId="0" fillId="0" borderId="46" xfId="0" applyBorder="1" applyAlignment="1"/>
    <xf numFmtId="49" fontId="6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vertical="center" wrapText="1"/>
    </xf>
    <xf numFmtId="49" fontId="2" fillId="0" borderId="4" xfId="0" applyNumberFormat="1" applyFont="1" applyBorder="1" applyAlignment="1">
      <alignment vertical="center" wrapText="1"/>
    </xf>
    <xf numFmtId="0" fontId="18" fillId="0" borderId="2" xfId="1" applyNumberFormat="1" applyFont="1" applyBorder="1" applyAlignment="1">
      <alignment horizontal="center" vertical="center"/>
    </xf>
    <xf numFmtId="0" fontId="18" fillId="0" borderId="4" xfId="1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left" vertical="top" wrapText="1"/>
    </xf>
    <xf numFmtId="0" fontId="6" fillId="0" borderId="18" xfId="0" applyNumberFormat="1" applyFont="1" applyBorder="1" applyAlignment="1">
      <alignment horizontal="left" vertical="top" wrapText="1"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1" fontId="8" fillId="3" borderId="36" xfId="0" applyNumberFormat="1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1" fontId="4" fillId="2" borderId="37" xfId="0" applyNumberFormat="1" applyFont="1" applyFill="1" applyBorder="1" applyAlignment="1">
      <alignment horizontal="center" vertical="center"/>
    </xf>
    <xf numFmtId="1" fontId="4" fillId="2" borderId="26" xfId="0" applyNumberFormat="1" applyFont="1" applyFill="1" applyBorder="1" applyAlignment="1">
      <alignment horizontal="center" vertical="center"/>
    </xf>
    <xf numFmtId="1" fontId="2" fillId="2" borderId="41" xfId="0" applyNumberFormat="1" applyFont="1" applyFill="1" applyBorder="1" applyAlignment="1">
      <alignment horizontal="center" vertical="center"/>
    </xf>
    <xf numFmtId="1" fontId="2" fillId="2" borderId="44" xfId="0" applyNumberFormat="1" applyFont="1" applyFill="1" applyBorder="1" applyAlignment="1">
      <alignment horizontal="center" vertical="center"/>
    </xf>
    <xf numFmtId="1" fontId="2" fillId="2" borderId="45" xfId="0" applyNumberFormat="1" applyFont="1" applyFill="1" applyBorder="1" applyAlignment="1">
      <alignment horizontal="center" vertical="center"/>
    </xf>
    <xf numFmtId="1" fontId="2" fillId="2" borderId="16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1" fontId="2" fillId="2" borderId="17" xfId="0" applyNumberFormat="1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1" fontId="2" fillId="2" borderId="46" xfId="0" applyNumberFormat="1" applyFont="1" applyFill="1" applyBorder="1" applyAlignment="1">
      <alignment horizontal="center" vertical="center"/>
    </xf>
    <xf numFmtId="1" fontId="2" fillId="2" borderId="47" xfId="0" applyNumberFormat="1" applyFont="1" applyFill="1" applyBorder="1" applyAlignment="1">
      <alignment horizontal="center" vertical="center"/>
    </xf>
    <xf numFmtId="1" fontId="3" fillId="4" borderId="2" xfId="0" applyNumberFormat="1" applyFont="1" applyFill="1" applyBorder="1" applyAlignment="1"/>
    <xf numFmtId="0" fontId="0" fillId="0" borderId="4" xfId="0" applyBorder="1" applyAlignment="1"/>
    <xf numFmtId="0" fontId="6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13" fillId="0" borderId="13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abSelected="1" showWhiteSpace="0" view="pageBreakPreview" zoomScale="120" zoomScaleNormal="120" zoomScaleSheetLayoutView="120" workbookViewId="0">
      <selection activeCell="J50" sqref="J50"/>
    </sheetView>
  </sheetViews>
  <sheetFormatPr defaultColWidth="9.140625" defaultRowHeight="12.75" x14ac:dyDescent="0.2"/>
  <cols>
    <col min="1" max="1" width="3.42578125" style="38" customWidth="1"/>
    <col min="2" max="2" width="6" style="30" customWidth="1"/>
    <col min="3" max="3" width="13.28515625" style="34" customWidth="1"/>
    <col min="4" max="4" width="5.42578125" style="10" customWidth="1"/>
    <col min="5" max="5" width="7.140625" style="5" customWidth="1"/>
    <col min="6" max="6" width="7" style="61" customWidth="1"/>
    <col min="7" max="7" width="4.42578125" style="8" customWidth="1"/>
    <col min="8" max="8" width="6.140625" style="8" customWidth="1"/>
    <col min="9" max="9" width="5.140625" style="8" customWidth="1"/>
    <col min="10" max="10" width="6.140625" style="8" customWidth="1"/>
    <col min="11" max="12" width="5.140625" style="9" customWidth="1"/>
    <col min="13" max="13" width="5.42578125" style="1" customWidth="1"/>
    <col min="14" max="14" width="7.28515625" style="21" customWidth="1"/>
    <col min="15" max="15" width="11.140625" style="14" hidden="1" customWidth="1"/>
    <col min="16" max="16384" width="9.140625" style="2"/>
  </cols>
  <sheetData>
    <row r="1" spans="1:15" ht="38.25" customHeight="1" x14ac:dyDescent="0.25">
      <c r="A1" s="377" t="s">
        <v>161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</row>
    <row r="2" spans="1:15" s="3" customFormat="1" ht="90.75" customHeight="1" x14ac:dyDescent="0.25">
      <c r="A2" s="35" t="s">
        <v>84</v>
      </c>
      <c r="B2" s="27" t="s">
        <v>0</v>
      </c>
      <c r="C2" s="32" t="s">
        <v>1</v>
      </c>
      <c r="D2" s="40" t="s">
        <v>2</v>
      </c>
      <c r="E2" s="20" t="s">
        <v>3</v>
      </c>
      <c r="F2" s="60" t="s">
        <v>125</v>
      </c>
      <c r="G2" s="163" t="s">
        <v>57</v>
      </c>
      <c r="H2" s="87" t="s">
        <v>126</v>
      </c>
      <c r="I2" s="87" t="s">
        <v>127</v>
      </c>
      <c r="J2" s="87" t="s">
        <v>146</v>
      </c>
      <c r="K2" s="160" t="s">
        <v>4</v>
      </c>
      <c r="L2" s="72" t="s">
        <v>97</v>
      </c>
      <c r="M2" s="72" t="s">
        <v>98</v>
      </c>
      <c r="N2" s="165" t="s">
        <v>145</v>
      </c>
      <c r="O2" s="84" t="s">
        <v>113</v>
      </c>
    </row>
    <row r="3" spans="1:15" s="3" customFormat="1" ht="17.100000000000001" customHeight="1" x14ac:dyDescent="0.2">
      <c r="A3" s="313" t="s">
        <v>5</v>
      </c>
      <c r="B3" s="314"/>
      <c r="C3" s="315"/>
      <c r="D3" s="316"/>
      <c r="E3" s="316"/>
      <c r="F3" s="316"/>
      <c r="G3" s="317"/>
      <c r="H3" s="317"/>
      <c r="I3" s="317"/>
      <c r="J3" s="317"/>
      <c r="K3" s="318"/>
      <c r="L3" s="319"/>
      <c r="M3" s="320"/>
      <c r="N3" s="166"/>
      <c r="O3" s="18" t="s">
        <v>80</v>
      </c>
    </row>
    <row r="4" spans="1:15" s="3" customFormat="1" ht="17.100000000000001" customHeight="1" x14ac:dyDescent="0.2">
      <c r="A4" s="254">
        <v>1</v>
      </c>
      <c r="B4" s="252" t="s">
        <v>72</v>
      </c>
      <c r="C4" s="256" t="s">
        <v>71</v>
      </c>
      <c r="D4" s="258" t="s">
        <v>58</v>
      </c>
      <c r="E4" s="199" t="s">
        <v>169</v>
      </c>
      <c r="F4" s="199">
        <v>21</v>
      </c>
      <c r="G4" s="211"/>
      <c r="H4" s="211"/>
      <c r="I4" s="211"/>
      <c r="J4" s="211">
        <v>1</v>
      </c>
      <c r="K4" s="200">
        <v>21</v>
      </c>
      <c r="L4" s="66">
        <v>1</v>
      </c>
      <c r="M4" s="212"/>
      <c r="N4" s="166" t="s">
        <v>173</v>
      </c>
      <c r="O4" s="18"/>
    </row>
    <row r="5" spans="1:15" s="22" customFormat="1" ht="33.75" customHeight="1" x14ac:dyDescent="0.2">
      <c r="A5" s="255"/>
      <c r="B5" s="253"/>
      <c r="C5" s="257"/>
      <c r="D5" s="259"/>
      <c r="E5" s="169" t="s">
        <v>155</v>
      </c>
      <c r="F5" s="169">
        <v>19</v>
      </c>
      <c r="G5" s="182"/>
      <c r="H5" s="241"/>
      <c r="I5" s="241"/>
      <c r="J5" s="241"/>
      <c r="K5" s="78">
        <f t="shared" ref="K5:K33" si="0">F5+G5+H5</f>
        <v>19</v>
      </c>
      <c r="L5" s="66">
        <v>1</v>
      </c>
      <c r="M5" s="75"/>
      <c r="N5" s="157">
        <v>6</v>
      </c>
      <c r="O5" s="15">
        <f>25-N5</f>
        <v>19</v>
      </c>
    </row>
    <row r="6" spans="1:15" s="3" customFormat="1" ht="15" customHeight="1" x14ac:dyDescent="0.2">
      <c r="A6" s="324">
        <v>2</v>
      </c>
      <c r="B6" s="322" t="s">
        <v>6</v>
      </c>
      <c r="C6" s="303" t="s">
        <v>7</v>
      </c>
      <c r="D6" s="316" t="s">
        <v>58</v>
      </c>
      <c r="E6" s="170" t="s">
        <v>9</v>
      </c>
      <c r="F6" s="169">
        <v>21</v>
      </c>
      <c r="G6" s="171"/>
      <c r="H6" s="171"/>
      <c r="I6" s="171"/>
      <c r="J6" s="171"/>
      <c r="K6" s="78">
        <f t="shared" si="0"/>
        <v>21</v>
      </c>
      <c r="L6" s="66">
        <v>1</v>
      </c>
      <c r="M6" s="75"/>
      <c r="N6" s="157">
        <v>4</v>
      </c>
      <c r="O6" s="15">
        <f t="shared" ref="O6:O36" si="1">25-N6</f>
        <v>21</v>
      </c>
    </row>
    <row r="7" spans="1:15" s="4" customFormat="1" ht="15" customHeight="1" x14ac:dyDescent="0.2">
      <c r="A7" s="324"/>
      <c r="B7" s="322"/>
      <c r="C7" s="303"/>
      <c r="D7" s="316"/>
      <c r="E7" s="170" t="s">
        <v>10</v>
      </c>
      <c r="F7" s="169">
        <v>25</v>
      </c>
      <c r="G7" s="171"/>
      <c r="H7" s="171"/>
      <c r="I7" s="171"/>
      <c r="J7" s="171"/>
      <c r="K7" s="78">
        <f t="shared" si="0"/>
        <v>25</v>
      </c>
      <c r="L7" s="66">
        <v>1</v>
      </c>
      <c r="M7" s="75"/>
      <c r="N7" s="157">
        <v>0</v>
      </c>
      <c r="O7" s="15">
        <f t="shared" si="1"/>
        <v>25</v>
      </c>
    </row>
    <row r="8" spans="1:15" s="5" customFormat="1" ht="15" customHeight="1" x14ac:dyDescent="0.2">
      <c r="A8" s="324"/>
      <c r="B8" s="321"/>
      <c r="C8" s="303"/>
      <c r="D8" s="316"/>
      <c r="E8" s="170" t="s">
        <v>11</v>
      </c>
      <c r="F8" s="169">
        <v>24</v>
      </c>
      <c r="G8" s="171"/>
      <c r="H8" s="171"/>
      <c r="I8" s="171"/>
      <c r="J8" s="171"/>
      <c r="K8" s="78">
        <f t="shared" si="0"/>
        <v>24</v>
      </c>
      <c r="L8" s="66">
        <v>1</v>
      </c>
      <c r="M8" s="75"/>
      <c r="N8" s="157">
        <v>1</v>
      </c>
      <c r="O8" s="15">
        <f t="shared" si="1"/>
        <v>24</v>
      </c>
    </row>
    <row r="9" spans="1:15" s="47" customFormat="1" ht="15" customHeight="1" x14ac:dyDescent="0.2">
      <c r="A9" s="324"/>
      <c r="B9" s="324"/>
      <c r="C9" s="303"/>
      <c r="D9" s="316"/>
      <c r="E9" s="172" t="s">
        <v>78</v>
      </c>
      <c r="F9" s="169">
        <v>23</v>
      </c>
      <c r="G9" s="234"/>
      <c r="H9" s="236"/>
      <c r="I9" s="236"/>
      <c r="J9" s="236"/>
      <c r="K9" s="78">
        <f t="shared" si="0"/>
        <v>23</v>
      </c>
      <c r="L9" s="67">
        <v>1</v>
      </c>
      <c r="M9" s="76"/>
      <c r="N9" s="157">
        <v>2</v>
      </c>
      <c r="O9" s="42">
        <f t="shared" si="1"/>
        <v>23</v>
      </c>
    </row>
    <row r="10" spans="1:15" s="6" customFormat="1" ht="15" customHeight="1" x14ac:dyDescent="0.2">
      <c r="A10" s="325">
        <v>3</v>
      </c>
      <c r="B10" s="321" t="s">
        <v>12</v>
      </c>
      <c r="C10" s="326" t="s">
        <v>13</v>
      </c>
      <c r="D10" s="329" t="s">
        <v>8</v>
      </c>
      <c r="E10" s="173" t="s">
        <v>14</v>
      </c>
      <c r="F10" s="172">
        <v>20</v>
      </c>
      <c r="G10" s="242"/>
      <c r="H10" s="171"/>
      <c r="I10" s="171"/>
      <c r="J10" s="171"/>
      <c r="K10" s="78">
        <f t="shared" si="0"/>
        <v>20</v>
      </c>
      <c r="L10" s="68">
        <v>1</v>
      </c>
      <c r="M10" s="75"/>
      <c r="N10" s="157">
        <v>5</v>
      </c>
      <c r="O10" s="15">
        <f t="shared" si="1"/>
        <v>20</v>
      </c>
    </row>
    <row r="11" spans="1:15" s="6" customFormat="1" ht="15" customHeight="1" x14ac:dyDescent="0.2">
      <c r="A11" s="325"/>
      <c r="B11" s="321"/>
      <c r="C11" s="326"/>
      <c r="D11" s="341"/>
      <c r="E11" s="173" t="s">
        <v>73</v>
      </c>
      <c r="F11" s="173"/>
      <c r="G11" s="242"/>
      <c r="H11" s="232">
        <v>14</v>
      </c>
      <c r="I11" s="171">
        <v>0</v>
      </c>
      <c r="J11" s="171"/>
      <c r="K11" s="78">
        <f t="shared" si="0"/>
        <v>14</v>
      </c>
      <c r="L11" s="69"/>
      <c r="M11" s="75">
        <v>1</v>
      </c>
      <c r="N11" s="157">
        <v>11</v>
      </c>
      <c r="O11" s="15">
        <v>0</v>
      </c>
    </row>
    <row r="12" spans="1:15" s="6" customFormat="1" ht="15" customHeight="1" x14ac:dyDescent="0.2">
      <c r="A12" s="325"/>
      <c r="B12" s="321"/>
      <c r="C12" s="326"/>
      <c r="D12" s="341"/>
      <c r="E12" s="170" t="s">
        <v>15</v>
      </c>
      <c r="F12" s="170">
        <v>26</v>
      </c>
      <c r="G12" s="231"/>
      <c r="H12" s="171"/>
      <c r="I12" s="171"/>
      <c r="J12" s="171"/>
      <c r="K12" s="78">
        <f t="shared" si="0"/>
        <v>26</v>
      </c>
      <c r="L12" s="70">
        <v>1</v>
      </c>
      <c r="M12" s="75"/>
      <c r="N12" s="157">
        <v>4</v>
      </c>
      <c r="O12" s="15">
        <f t="shared" si="1"/>
        <v>21</v>
      </c>
    </row>
    <row r="13" spans="1:15" s="6" customFormat="1" ht="15" customHeight="1" x14ac:dyDescent="0.2">
      <c r="A13" s="325"/>
      <c r="B13" s="321"/>
      <c r="C13" s="326"/>
      <c r="D13" s="341"/>
      <c r="E13" s="170" t="s">
        <v>94</v>
      </c>
      <c r="F13" s="170"/>
      <c r="G13" s="231"/>
      <c r="H13" s="232">
        <v>24</v>
      </c>
      <c r="I13" s="171">
        <v>0</v>
      </c>
      <c r="J13" s="171"/>
      <c r="K13" s="78">
        <f t="shared" si="0"/>
        <v>24</v>
      </c>
      <c r="L13" s="70"/>
      <c r="M13" s="75">
        <v>1</v>
      </c>
      <c r="N13" s="157">
        <v>1</v>
      </c>
      <c r="O13" s="15">
        <f t="shared" si="1"/>
        <v>24</v>
      </c>
    </row>
    <row r="14" spans="1:15" s="6" customFormat="1" ht="15" customHeight="1" x14ac:dyDescent="0.2">
      <c r="A14" s="325"/>
      <c r="B14" s="321"/>
      <c r="C14" s="326"/>
      <c r="D14" s="341"/>
      <c r="E14" s="170" t="s">
        <v>16</v>
      </c>
      <c r="F14" s="170">
        <v>23</v>
      </c>
      <c r="G14" s="231"/>
      <c r="H14" s="171"/>
      <c r="I14" s="171"/>
      <c r="J14" s="171"/>
      <c r="K14" s="78">
        <f t="shared" si="0"/>
        <v>23</v>
      </c>
      <c r="L14" s="70">
        <v>1</v>
      </c>
      <c r="M14" s="75"/>
      <c r="N14" s="157">
        <v>2</v>
      </c>
      <c r="O14" s="15">
        <f t="shared" si="1"/>
        <v>23</v>
      </c>
    </row>
    <row r="15" spans="1:15" s="43" customFormat="1" ht="15" customHeight="1" x14ac:dyDescent="0.2">
      <c r="A15" s="325"/>
      <c r="B15" s="321"/>
      <c r="C15" s="326"/>
      <c r="D15" s="341"/>
      <c r="E15" s="174" t="s">
        <v>115</v>
      </c>
      <c r="F15" s="243"/>
      <c r="G15" s="240"/>
      <c r="H15" s="244">
        <v>19</v>
      </c>
      <c r="I15" s="175">
        <v>0</v>
      </c>
      <c r="J15" s="175"/>
      <c r="K15" s="78">
        <f t="shared" si="0"/>
        <v>19</v>
      </c>
      <c r="L15" s="71"/>
      <c r="M15" s="76">
        <v>1</v>
      </c>
      <c r="N15" s="157">
        <v>6</v>
      </c>
      <c r="O15" s="42">
        <f t="shared" si="1"/>
        <v>19</v>
      </c>
    </row>
    <row r="16" spans="1:15" s="43" customFormat="1" ht="15" customHeight="1" x14ac:dyDescent="0.2">
      <c r="A16" s="325"/>
      <c r="B16" s="321"/>
      <c r="C16" s="326"/>
      <c r="D16" s="341"/>
      <c r="E16" s="174" t="s">
        <v>17</v>
      </c>
      <c r="F16" s="243">
        <v>17</v>
      </c>
      <c r="G16" s="240"/>
      <c r="H16" s="244"/>
      <c r="I16" s="175"/>
      <c r="J16" s="175"/>
      <c r="K16" s="78"/>
      <c r="L16" s="71"/>
      <c r="M16" s="76"/>
      <c r="N16" s="157">
        <v>8</v>
      </c>
      <c r="O16" s="42">
        <f t="shared" si="1"/>
        <v>17</v>
      </c>
    </row>
    <row r="17" spans="1:15" s="43" customFormat="1" ht="15" customHeight="1" x14ac:dyDescent="0.2">
      <c r="A17" s="325"/>
      <c r="B17" s="321"/>
      <c r="C17" s="326"/>
      <c r="D17" s="329"/>
      <c r="E17" s="174" t="s">
        <v>157</v>
      </c>
      <c r="F17" s="243"/>
      <c r="G17" s="240"/>
      <c r="H17" s="244">
        <v>21</v>
      </c>
      <c r="I17" s="175">
        <v>0</v>
      </c>
      <c r="J17" s="175"/>
      <c r="K17" s="78">
        <f t="shared" si="0"/>
        <v>21</v>
      </c>
      <c r="L17" s="71">
        <v>1</v>
      </c>
      <c r="M17" s="76">
        <v>1</v>
      </c>
      <c r="N17" s="157">
        <v>4</v>
      </c>
      <c r="O17" s="42">
        <f t="shared" si="1"/>
        <v>21</v>
      </c>
    </row>
    <row r="18" spans="1:15" ht="15" customHeight="1" x14ac:dyDescent="0.2">
      <c r="A18" s="325">
        <v>4</v>
      </c>
      <c r="B18" s="321" t="s">
        <v>18</v>
      </c>
      <c r="C18" s="342" t="s">
        <v>19</v>
      </c>
      <c r="D18" s="329" t="s">
        <v>20</v>
      </c>
      <c r="E18" s="170" t="s">
        <v>21</v>
      </c>
      <c r="F18" s="170">
        <v>24</v>
      </c>
      <c r="G18" s="231"/>
      <c r="H18" s="171"/>
      <c r="I18" s="171"/>
      <c r="J18" s="171">
        <v>1</v>
      </c>
      <c r="K18" s="78">
        <f t="shared" si="0"/>
        <v>24</v>
      </c>
      <c r="L18" s="70">
        <v>1</v>
      </c>
      <c r="M18" s="75"/>
      <c r="N18" s="157">
        <v>25</v>
      </c>
      <c r="O18" s="15">
        <f t="shared" si="1"/>
        <v>0</v>
      </c>
    </row>
    <row r="19" spans="1:15" ht="15" customHeight="1" x14ac:dyDescent="0.2">
      <c r="A19" s="325"/>
      <c r="B19" s="321"/>
      <c r="C19" s="343"/>
      <c r="D19" s="329"/>
      <c r="E19" s="170" t="s">
        <v>22</v>
      </c>
      <c r="F19" s="170">
        <v>25</v>
      </c>
      <c r="G19" s="231"/>
      <c r="H19" s="171"/>
      <c r="I19" s="171"/>
      <c r="J19" s="171"/>
      <c r="K19" s="78">
        <f t="shared" si="0"/>
        <v>25</v>
      </c>
      <c r="L19" s="70">
        <v>1</v>
      </c>
      <c r="M19" s="75"/>
      <c r="N19" s="157">
        <v>1</v>
      </c>
      <c r="O19" s="15">
        <f t="shared" si="1"/>
        <v>24</v>
      </c>
    </row>
    <row r="20" spans="1:15" ht="15" customHeight="1" x14ac:dyDescent="0.2">
      <c r="A20" s="325"/>
      <c r="B20" s="321"/>
      <c r="C20" s="343"/>
      <c r="D20" s="329"/>
      <c r="E20" s="170" t="s">
        <v>74</v>
      </c>
      <c r="F20" s="170">
        <v>23</v>
      </c>
      <c r="G20" s="231"/>
      <c r="H20" s="171"/>
      <c r="I20" s="171"/>
      <c r="J20" s="171"/>
      <c r="K20" s="78">
        <f t="shared" si="0"/>
        <v>23</v>
      </c>
      <c r="L20" s="59">
        <v>1</v>
      </c>
      <c r="M20" s="77"/>
      <c r="N20" s="157">
        <v>2</v>
      </c>
      <c r="O20" s="15"/>
    </row>
    <row r="21" spans="1:15" ht="15" customHeight="1" x14ac:dyDescent="0.2">
      <c r="A21" s="325"/>
      <c r="B21" s="321"/>
      <c r="C21" s="344"/>
      <c r="D21" s="329"/>
      <c r="E21" s="170" t="s">
        <v>95</v>
      </c>
      <c r="F21" s="170">
        <v>21</v>
      </c>
      <c r="G21" s="245"/>
      <c r="H21" s="246"/>
      <c r="I21" s="246"/>
      <c r="J21" s="246"/>
      <c r="K21" s="78">
        <f t="shared" si="0"/>
        <v>21</v>
      </c>
      <c r="L21" s="59">
        <v>1</v>
      </c>
      <c r="M21" s="77"/>
      <c r="N21" s="157">
        <v>4</v>
      </c>
      <c r="O21" s="15">
        <f t="shared" si="1"/>
        <v>21</v>
      </c>
    </row>
    <row r="22" spans="1:15" s="46" customFormat="1" ht="16.5" customHeight="1" x14ac:dyDescent="0.2">
      <c r="A22" s="384">
        <v>5</v>
      </c>
      <c r="B22" s="330" t="s">
        <v>92</v>
      </c>
      <c r="C22" s="342" t="s">
        <v>100</v>
      </c>
      <c r="D22" s="382" t="s">
        <v>8</v>
      </c>
      <c r="E22" s="176" t="s">
        <v>93</v>
      </c>
      <c r="F22" s="170">
        <v>25</v>
      </c>
      <c r="G22" s="234"/>
      <c r="H22" s="236"/>
      <c r="I22" s="236"/>
      <c r="J22" s="236"/>
      <c r="K22" s="78">
        <f t="shared" si="0"/>
        <v>25</v>
      </c>
      <c r="L22" s="71">
        <v>1</v>
      </c>
      <c r="M22" s="76"/>
      <c r="N22" s="157">
        <v>0</v>
      </c>
      <c r="O22" s="42">
        <f t="shared" si="1"/>
        <v>25</v>
      </c>
    </row>
    <row r="23" spans="1:15" s="46" customFormat="1" ht="15.75" customHeight="1" x14ac:dyDescent="0.2">
      <c r="A23" s="385"/>
      <c r="B23" s="331"/>
      <c r="C23" s="344"/>
      <c r="D23" s="383"/>
      <c r="E23" s="176" t="s">
        <v>116</v>
      </c>
      <c r="F23" s="170">
        <v>25</v>
      </c>
      <c r="G23" s="234">
        <v>1</v>
      </c>
      <c r="H23" s="236"/>
      <c r="I23" s="236"/>
      <c r="J23" s="236"/>
      <c r="K23" s="78">
        <f t="shared" si="0"/>
        <v>26</v>
      </c>
      <c r="L23" s="71">
        <v>1</v>
      </c>
      <c r="M23" s="76"/>
      <c r="N23" s="157">
        <v>0</v>
      </c>
      <c r="O23" s="42">
        <f t="shared" si="1"/>
        <v>25</v>
      </c>
    </row>
    <row r="24" spans="1:15" ht="24.75" customHeight="1" x14ac:dyDescent="0.2">
      <c r="A24" s="325">
        <v>6</v>
      </c>
      <c r="B24" s="321" t="s">
        <v>56</v>
      </c>
      <c r="C24" s="342" t="s">
        <v>25</v>
      </c>
      <c r="D24" s="329" t="s">
        <v>20</v>
      </c>
      <c r="E24" s="170" t="s">
        <v>154</v>
      </c>
      <c r="F24" s="170">
        <v>23</v>
      </c>
      <c r="G24" s="231"/>
      <c r="H24" s="171"/>
      <c r="I24" s="171"/>
      <c r="J24" s="171"/>
      <c r="K24" s="78">
        <f t="shared" si="0"/>
        <v>23</v>
      </c>
      <c r="L24" s="70">
        <v>1</v>
      </c>
      <c r="M24" s="75"/>
      <c r="N24" s="157">
        <v>2</v>
      </c>
      <c r="O24" s="15"/>
    </row>
    <row r="25" spans="1:15" ht="15" customHeight="1" x14ac:dyDescent="0.2">
      <c r="A25" s="325"/>
      <c r="B25" s="321"/>
      <c r="C25" s="343"/>
      <c r="D25" s="329"/>
      <c r="E25" s="170" t="s">
        <v>26</v>
      </c>
      <c r="F25" s="233">
        <v>23</v>
      </c>
      <c r="G25" s="234"/>
      <c r="H25" s="236"/>
      <c r="I25" s="236"/>
      <c r="J25" s="236"/>
      <c r="K25" s="78">
        <f t="shared" si="0"/>
        <v>23</v>
      </c>
      <c r="L25" s="70">
        <v>1</v>
      </c>
      <c r="M25" s="75"/>
      <c r="N25" s="157">
        <v>2</v>
      </c>
      <c r="O25" s="15">
        <f t="shared" si="1"/>
        <v>23</v>
      </c>
    </row>
    <row r="26" spans="1:15" ht="15" customHeight="1" x14ac:dyDescent="0.2">
      <c r="A26" s="325">
        <v>7</v>
      </c>
      <c r="B26" s="321" t="s">
        <v>28</v>
      </c>
      <c r="C26" s="342" t="s">
        <v>27</v>
      </c>
      <c r="D26" s="329" t="s">
        <v>29</v>
      </c>
      <c r="E26" s="170" t="s">
        <v>30</v>
      </c>
      <c r="F26" s="170">
        <v>25</v>
      </c>
      <c r="G26" s="231"/>
      <c r="H26" s="171"/>
      <c r="I26" s="171"/>
      <c r="J26" s="171"/>
      <c r="K26" s="78">
        <f t="shared" si="0"/>
        <v>25</v>
      </c>
      <c r="L26" s="70">
        <v>1</v>
      </c>
      <c r="M26" s="75"/>
      <c r="N26" s="157">
        <v>0</v>
      </c>
      <c r="O26" s="15">
        <f t="shared" si="1"/>
        <v>25</v>
      </c>
    </row>
    <row r="27" spans="1:15" ht="15" customHeight="1" x14ac:dyDescent="0.2">
      <c r="A27" s="325"/>
      <c r="B27" s="321"/>
      <c r="C27" s="343"/>
      <c r="D27" s="329"/>
      <c r="E27" s="170" t="s">
        <v>31</v>
      </c>
      <c r="F27" s="170">
        <v>25</v>
      </c>
      <c r="G27" s="231"/>
      <c r="H27" s="171"/>
      <c r="I27" s="171"/>
      <c r="J27" s="171"/>
      <c r="K27" s="78">
        <f t="shared" si="0"/>
        <v>25</v>
      </c>
      <c r="L27" s="70">
        <v>1</v>
      </c>
      <c r="M27" s="75"/>
      <c r="N27" s="157">
        <v>0</v>
      </c>
      <c r="O27" s="15">
        <f t="shared" si="1"/>
        <v>25</v>
      </c>
    </row>
    <row r="28" spans="1:15" s="46" customFormat="1" ht="15" customHeight="1" x14ac:dyDescent="0.2">
      <c r="A28" s="325"/>
      <c r="B28" s="321"/>
      <c r="C28" s="344"/>
      <c r="D28" s="329"/>
      <c r="E28" s="170" t="s">
        <v>32</v>
      </c>
      <c r="F28" s="233">
        <v>25</v>
      </c>
      <c r="G28" s="234"/>
      <c r="H28" s="236"/>
      <c r="I28" s="236"/>
      <c r="J28" s="236"/>
      <c r="K28" s="78">
        <f t="shared" si="0"/>
        <v>25</v>
      </c>
      <c r="L28" s="71">
        <v>1</v>
      </c>
      <c r="M28" s="76"/>
      <c r="N28" s="157">
        <v>0</v>
      </c>
      <c r="O28" s="42">
        <f t="shared" si="1"/>
        <v>25</v>
      </c>
    </row>
    <row r="29" spans="1:15" s="46" customFormat="1" ht="15" customHeight="1" x14ac:dyDescent="0.2">
      <c r="A29" s="261">
        <v>8</v>
      </c>
      <c r="B29" s="379" t="s">
        <v>170</v>
      </c>
      <c r="C29" s="343" t="s">
        <v>33</v>
      </c>
      <c r="D29" s="380" t="s">
        <v>20</v>
      </c>
      <c r="E29" s="170" t="s">
        <v>117</v>
      </c>
      <c r="F29" s="233">
        <v>23</v>
      </c>
      <c r="G29" s="234">
        <v>1</v>
      </c>
      <c r="H29" s="236"/>
      <c r="I29" s="236"/>
      <c r="J29" s="236">
        <v>5</v>
      </c>
      <c r="K29" s="78">
        <f t="shared" si="0"/>
        <v>24</v>
      </c>
      <c r="L29" s="71">
        <v>1</v>
      </c>
      <c r="M29" s="76"/>
      <c r="N29" s="157">
        <v>2</v>
      </c>
      <c r="O29" s="42">
        <f t="shared" si="1"/>
        <v>23</v>
      </c>
    </row>
    <row r="30" spans="1:15" ht="15" customHeight="1" x14ac:dyDescent="0.2">
      <c r="A30" s="332"/>
      <c r="B30" s="331"/>
      <c r="C30" s="344"/>
      <c r="D30" s="381"/>
      <c r="E30" s="170" t="s">
        <v>153</v>
      </c>
      <c r="F30" s="170">
        <v>20</v>
      </c>
      <c r="G30" s="231"/>
      <c r="H30" s="171"/>
      <c r="I30" s="171"/>
      <c r="J30" s="171"/>
      <c r="K30" s="78">
        <f t="shared" si="0"/>
        <v>20</v>
      </c>
      <c r="L30" s="70">
        <v>1</v>
      </c>
      <c r="M30" s="75"/>
      <c r="N30" s="157">
        <v>5</v>
      </c>
      <c r="O30" s="15">
        <f t="shared" si="1"/>
        <v>20</v>
      </c>
    </row>
    <row r="31" spans="1:15" ht="15" customHeight="1" x14ac:dyDescent="0.2">
      <c r="A31" s="260">
        <v>9</v>
      </c>
      <c r="B31" s="330" t="s">
        <v>34</v>
      </c>
      <c r="C31" s="342" t="s">
        <v>35</v>
      </c>
      <c r="D31" s="374" t="s">
        <v>20</v>
      </c>
      <c r="E31" s="170" t="s">
        <v>158</v>
      </c>
      <c r="F31" s="170">
        <v>16</v>
      </c>
      <c r="G31" s="231"/>
      <c r="H31" s="171"/>
      <c r="I31" s="171"/>
      <c r="J31" s="171"/>
      <c r="K31" s="78">
        <v>16</v>
      </c>
      <c r="L31" s="70">
        <v>1</v>
      </c>
      <c r="M31" s="75"/>
      <c r="N31" s="157">
        <v>9</v>
      </c>
      <c r="O31" s="15">
        <f t="shared" si="1"/>
        <v>16</v>
      </c>
    </row>
    <row r="32" spans="1:15" ht="15" customHeight="1" x14ac:dyDescent="0.2">
      <c r="A32" s="261"/>
      <c r="B32" s="370"/>
      <c r="C32" s="372"/>
      <c r="D32" s="370"/>
      <c r="E32" s="177" t="s">
        <v>118</v>
      </c>
      <c r="F32" s="177">
        <v>17</v>
      </c>
      <c r="G32" s="231">
        <v>1</v>
      </c>
      <c r="H32" s="171"/>
      <c r="I32" s="171"/>
      <c r="J32" s="171"/>
      <c r="K32" s="78">
        <f t="shared" si="0"/>
        <v>18</v>
      </c>
      <c r="L32" s="70">
        <v>1</v>
      </c>
      <c r="M32" s="75"/>
      <c r="N32" s="157">
        <v>8</v>
      </c>
      <c r="O32" s="15">
        <f t="shared" si="1"/>
        <v>17</v>
      </c>
    </row>
    <row r="33" spans="1:15" ht="15" customHeight="1" x14ac:dyDescent="0.2">
      <c r="A33" s="261"/>
      <c r="B33" s="371"/>
      <c r="C33" s="373"/>
      <c r="D33" s="371"/>
      <c r="E33" s="177" t="s">
        <v>156</v>
      </c>
      <c r="F33" s="177">
        <v>12</v>
      </c>
      <c r="G33" s="231"/>
      <c r="H33" s="171"/>
      <c r="I33" s="171"/>
      <c r="J33" s="171"/>
      <c r="K33" s="78">
        <f t="shared" si="0"/>
        <v>12</v>
      </c>
      <c r="L33" s="70">
        <v>1</v>
      </c>
      <c r="M33" s="75"/>
      <c r="N33" s="157">
        <v>13</v>
      </c>
      <c r="O33" s="15">
        <f t="shared" si="1"/>
        <v>12</v>
      </c>
    </row>
    <row r="34" spans="1:15" ht="15" customHeight="1" x14ac:dyDescent="0.2">
      <c r="A34" s="261">
        <v>10</v>
      </c>
      <c r="B34" s="379" t="s">
        <v>36</v>
      </c>
      <c r="C34" s="386" t="s">
        <v>37</v>
      </c>
      <c r="D34" s="374" t="s">
        <v>20</v>
      </c>
      <c r="E34" s="178" t="s">
        <v>75</v>
      </c>
      <c r="F34" s="202">
        <v>24</v>
      </c>
      <c r="G34" s="247">
        <v>1</v>
      </c>
      <c r="H34" s="204"/>
      <c r="I34" s="204"/>
      <c r="J34" s="204"/>
      <c r="K34" s="78">
        <v>24</v>
      </c>
      <c r="L34" s="164">
        <v>1</v>
      </c>
      <c r="M34" s="75"/>
      <c r="N34" s="157">
        <v>1</v>
      </c>
      <c r="O34" s="15"/>
    </row>
    <row r="35" spans="1:15" ht="15" customHeight="1" x14ac:dyDescent="0.2">
      <c r="A35" s="261"/>
      <c r="B35" s="379"/>
      <c r="C35" s="386"/>
      <c r="D35" s="370"/>
      <c r="E35" s="178" t="s">
        <v>96</v>
      </c>
      <c r="F35" s="202">
        <v>20</v>
      </c>
      <c r="G35" s="247"/>
      <c r="H35" s="204"/>
      <c r="I35" s="204"/>
      <c r="J35" s="204"/>
      <c r="K35" s="78">
        <f>F35+G35+H35</f>
        <v>20</v>
      </c>
      <c r="L35" s="164">
        <v>1</v>
      </c>
      <c r="M35" s="75"/>
      <c r="N35" s="157">
        <v>5</v>
      </c>
      <c r="O35" s="15"/>
    </row>
    <row r="36" spans="1:15" ht="15" customHeight="1" thickBot="1" x14ac:dyDescent="0.25">
      <c r="A36" s="389"/>
      <c r="B36" s="388"/>
      <c r="C36" s="387"/>
      <c r="D36" s="371"/>
      <c r="E36" s="178" t="s">
        <v>119</v>
      </c>
      <c r="F36" s="202">
        <v>15</v>
      </c>
      <c r="G36" s="247">
        <v>1</v>
      </c>
      <c r="H36" s="204"/>
      <c r="I36" s="204"/>
      <c r="J36" s="204"/>
      <c r="K36" s="78">
        <v>15</v>
      </c>
      <c r="L36" s="164">
        <v>1</v>
      </c>
      <c r="M36" s="114"/>
      <c r="N36" s="167">
        <v>10</v>
      </c>
      <c r="O36" s="15">
        <f t="shared" si="1"/>
        <v>15</v>
      </c>
    </row>
    <row r="37" spans="1:15" s="8" customFormat="1" ht="15" customHeight="1" thickBot="1" x14ac:dyDescent="0.3">
      <c r="A37" s="36"/>
      <c r="B37" s="28"/>
      <c r="C37" s="33" t="s">
        <v>110</v>
      </c>
      <c r="D37" s="7"/>
      <c r="E37" s="23"/>
      <c r="F37" s="115">
        <f t="shared" ref="F37:O37" si="2">SUM(F5:F36)</f>
        <v>609</v>
      </c>
      <c r="G37" s="115">
        <f t="shared" si="2"/>
        <v>5</v>
      </c>
      <c r="H37" s="154">
        <f t="shared" si="2"/>
        <v>78</v>
      </c>
      <c r="I37" s="154">
        <f t="shared" si="2"/>
        <v>0</v>
      </c>
      <c r="J37" s="154">
        <f t="shared" si="2"/>
        <v>6</v>
      </c>
      <c r="K37" s="155">
        <f t="shared" si="2"/>
        <v>673</v>
      </c>
      <c r="L37" s="194">
        <f t="shared" si="2"/>
        <v>28</v>
      </c>
      <c r="M37" s="115">
        <f t="shared" si="2"/>
        <v>4</v>
      </c>
      <c r="N37" s="168">
        <f t="shared" si="2"/>
        <v>143</v>
      </c>
      <c r="O37" s="112">
        <f t="shared" si="2"/>
        <v>553</v>
      </c>
    </row>
    <row r="38" spans="1:15" s="8" customFormat="1" ht="26.25" customHeight="1" x14ac:dyDescent="0.2">
      <c r="A38" s="37"/>
      <c r="B38" s="29"/>
      <c r="C38" s="116" t="s">
        <v>83</v>
      </c>
      <c r="D38" s="117"/>
      <c r="E38" s="117"/>
      <c r="F38" s="118" t="s">
        <v>104</v>
      </c>
      <c r="G38" s="162" t="s">
        <v>144</v>
      </c>
      <c r="H38" s="362" t="s">
        <v>138</v>
      </c>
      <c r="I38" s="363"/>
      <c r="J38" s="364"/>
      <c r="K38" s="156" t="s">
        <v>140</v>
      </c>
      <c r="L38" s="83"/>
      <c r="M38" s="24"/>
      <c r="O38" s="9"/>
    </row>
    <row r="39" spans="1:15" s="8" customFormat="1" ht="15" customHeight="1" thickBot="1" x14ac:dyDescent="0.25">
      <c r="A39" s="37"/>
      <c r="B39" s="29"/>
      <c r="C39" s="119" t="s">
        <v>105</v>
      </c>
      <c r="D39" s="65"/>
      <c r="E39" s="85"/>
      <c r="F39" s="78">
        <f>F37+G37</f>
        <v>614</v>
      </c>
      <c r="G39" s="151">
        <f>L37</f>
        <v>28</v>
      </c>
      <c r="H39" s="157" t="s">
        <v>139</v>
      </c>
      <c r="I39" s="365">
        <v>255</v>
      </c>
      <c r="J39" s="366"/>
      <c r="K39" s="157">
        <f>F67+G67</f>
        <v>207</v>
      </c>
      <c r="L39" s="109"/>
      <c r="M39" s="110"/>
      <c r="N39" s="111"/>
      <c r="O39" s="9"/>
    </row>
    <row r="40" spans="1:15" s="8" customFormat="1" ht="24.75" customHeight="1" thickBot="1" x14ac:dyDescent="0.25">
      <c r="A40" s="37"/>
      <c r="B40" s="29"/>
      <c r="C40" s="358" t="s">
        <v>132</v>
      </c>
      <c r="D40" s="359"/>
      <c r="E40" s="359"/>
      <c r="F40" s="78">
        <f>H37</f>
        <v>78</v>
      </c>
      <c r="G40" s="151">
        <f>M37</f>
        <v>4</v>
      </c>
      <c r="H40" s="158" t="s">
        <v>141</v>
      </c>
      <c r="I40" s="367">
        <v>916</v>
      </c>
      <c r="J40" s="368"/>
      <c r="K40" s="157">
        <f>K37+H67+G86</f>
        <v>854</v>
      </c>
      <c r="L40" s="334" t="s">
        <v>135</v>
      </c>
      <c r="M40" s="335"/>
      <c r="N40" s="336"/>
      <c r="O40" s="9"/>
    </row>
    <row r="41" spans="1:15" s="8" customFormat="1" ht="21" customHeight="1" thickBot="1" x14ac:dyDescent="0.25">
      <c r="A41" s="37"/>
      <c r="B41" s="29"/>
      <c r="C41" s="348"/>
      <c r="D41" s="349"/>
      <c r="E41" s="349"/>
      <c r="F41" s="106"/>
      <c r="G41" s="152"/>
      <c r="H41" s="158" t="s">
        <v>142</v>
      </c>
      <c r="I41" s="367">
        <v>1171</v>
      </c>
      <c r="J41" s="368"/>
      <c r="K41" s="157">
        <f>L42</f>
        <v>1080</v>
      </c>
      <c r="L41" s="337" t="s">
        <v>134</v>
      </c>
      <c r="M41" s="338"/>
      <c r="N41" s="107" t="s">
        <v>111</v>
      </c>
      <c r="O41" s="9"/>
    </row>
    <row r="42" spans="1:15" s="8" customFormat="1" ht="24" customHeight="1" thickBot="1" x14ac:dyDescent="0.25">
      <c r="A42" s="37"/>
      <c r="B42" s="29"/>
      <c r="C42" s="360" t="s">
        <v>130</v>
      </c>
      <c r="D42" s="361"/>
      <c r="E42" s="361"/>
      <c r="F42" s="78">
        <f>G86</f>
        <v>88</v>
      </c>
      <c r="G42" s="151">
        <f>M86</f>
        <v>7</v>
      </c>
      <c r="H42" s="394" t="s">
        <v>137</v>
      </c>
      <c r="I42" s="395"/>
      <c r="J42" s="395"/>
      <c r="K42" s="396"/>
      <c r="L42" s="392">
        <f>F37+G37+H37+F67+G67+H67+G86</f>
        <v>1080</v>
      </c>
      <c r="M42" s="393"/>
      <c r="N42" s="108">
        <f>L37+M37+L67+M67+M86</f>
        <v>53</v>
      </c>
      <c r="O42" s="9"/>
    </row>
    <row r="43" spans="1:15" s="8" customFormat="1" ht="23.25" customHeight="1" thickBot="1" x14ac:dyDescent="0.25">
      <c r="A43" s="37"/>
      <c r="B43" s="29"/>
      <c r="C43" s="348" t="s">
        <v>131</v>
      </c>
      <c r="D43" s="349"/>
      <c r="E43" s="349"/>
      <c r="F43" s="105">
        <f>H86</f>
        <v>41</v>
      </c>
      <c r="G43" s="152">
        <f>L86</f>
        <v>4</v>
      </c>
      <c r="H43" s="397"/>
      <c r="I43" s="398"/>
      <c r="J43" s="398"/>
      <c r="K43" s="399"/>
      <c r="L43" s="350" t="s">
        <v>133</v>
      </c>
      <c r="M43" s="351"/>
      <c r="N43" s="352"/>
      <c r="O43" s="9"/>
    </row>
    <row r="44" spans="1:15" s="8" customFormat="1" ht="15" customHeight="1" x14ac:dyDescent="0.2">
      <c r="A44" s="37"/>
      <c r="B44" s="29"/>
      <c r="C44" s="119" t="s">
        <v>106</v>
      </c>
      <c r="D44" s="65"/>
      <c r="E44" s="85"/>
      <c r="F44" s="78">
        <f>F67+G67</f>
        <v>207</v>
      </c>
      <c r="G44" s="151">
        <f>L67</f>
        <v>10</v>
      </c>
      <c r="H44" s="397"/>
      <c r="I44" s="398"/>
      <c r="J44" s="398"/>
      <c r="K44" s="399"/>
      <c r="L44" s="339" t="s">
        <v>134</v>
      </c>
      <c r="M44" s="340"/>
      <c r="N44" s="140" t="s">
        <v>111</v>
      </c>
      <c r="O44" s="9"/>
    </row>
    <row r="45" spans="1:15" s="8" customFormat="1" ht="15" customHeight="1" thickBot="1" x14ac:dyDescent="0.25">
      <c r="A45" s="37"/>
      <c r="B45" s="29"/>
      <c r="C45" s="143" t="s">
        <v>107</v>
      </c>
      <c r="D45" s="144"/>
      <c r="E45" s="145"/>
      <c r="F45" s="113">
        <f>H67</f>
        <v>93</v>
      </c>
      <c r="G45" s="153">
        <f>M67</f>
        <v>4</v>
      </c>
      <c r="H45" s="400"/>
      <c r="I45" s="401"/>
      <c r="J45" s="401"/>
      <c r="K45" s="402"/>
      <c r="L45" s="390">
        <f>F41+F43</f>
        <v>41</v>
      </c>
      <c r="M45" s="391"/>
      <c r="N45" s="141">
        <f>G41+G43</f>
        <v>4</v>
      </c>
      <c r="O45" s="9"/>
    </row>
    <row r="46" spans="1:15" s="8" customFormat="1" ht="15" customHeight="1" thickBot="1" x14ac:dyDescent="0.2">
      <c r="A46" s="37"/>
      <c r="B46" s="29"/>
      <c r="C46" s="146" t="s">
        <v>136</v>
      </c>
      <c r="D46" s="147"/>
      <c r="E46" s="148"/>
      <c r="F46" s="149">
        <f>SUM(F39:F45)</f>
        <v>1121</v>
      </c>
      <c r="G46" s="150">
        <f>SUM(G39:G45)</f>
        <v>57</v>
      </c>
      <c r="H46" s="357" t="s">
        <v>136</v>
      </c>
      <c r="I46" s="357"/>
      <c r="J46" s="357"/>
      <c r="K46" s="357"/>
      <c r="L46" s="355">
        <f>L42+L45</f>
        <v>1121</v>
      </c>
      <c r="M46" s="356"/>
      <c r="N46" s="142">
        <f>N42+N45</f>
        <v>57</v>
      </c>
      <c r="O46" s="9"/>
    </row>
    <row r="47" spans="1:15" s="8" customFormat="1" ht="15" customHeight="1" thickBot="1" x14ac:dyDescent="0.25">
      <c r="A47" s="37"/>
      <c r="B47" s="29"/>
      <c r="C47" s="120"/>
      <c r="D47" s="121"/>
      <c r="E47" s="122"/>
      <c r="F47" s="123"/>
      <c r="G47" s="123"/>
      <c r="H47" s="124"/>
      <c r="I47" s="124"/>
      <c r="J47" s="161"/>
      <c r="K47" s="125"/>
      <c r="L47" s="9"/>
      <c r="M47" s="9"/>
      <c r="N47" s="126"/>
      <c r="O47" s="9"/>
    </row>
    <row r="48" spans="1:15" s="11" customFormat="1" ht="15" customHeight="1" thickBot="1" x14ac:dyDescent="0.25">
      <c r="A48" s="345" t="s">
        <v>38</v>
      </c>
      <c r="B48" s="346"/>
      <c r="C48" s="346"/>
      <c r="D48" s="346"/>
      <c r="E48" s="346"/>
      <c r="F48" s="346"/>
      <c r="G48" s="346"/>
      <c r="H48" s="346"/>
      <c r="I48" s="346"/>
      <c r="J48" s="346"/>
      <c r="K48" s="346"/>
      <c r="L48" s="346"/>
      <c r="M48" s="346"/>
      <c r="N48" s="347"/>
      <c r="O48" s="17"/>
    </row>
    <row r="49" spans="1:15" s="58" customFormat="1" ht="94.5" customHeight="1" x14ac:dyDescent="0.2">
      <c r="A49" s="51" t="s">
        <v>62</v>
      </c>
      <c r="B49" s="52" t="s">
        <v>0</v>
      </c>
      <c r="C49" s="53" t="s">
        <v>1</v>
      </c>
      <c r="D49" s="54" t="s">
        <v>2</v>
      </c>
      <c r="E49" s="54" t="s">
        <v>3</v>
      </c>
      <c r="F49" s="54" t="s">
        <v>99</v>
      </c>
      <c r="G49" s="55" t="s">
        <v>57</v>
      </c>
      <c r="H49" s="127" t="s">
        <v>126</v>
      </c>
      <c r="I49" s="127" t="s">
        <v>127</v>
      </c>
      <c r="J49" s="87" t="s">
        <v>143</v>
      </c>
      <c r="K49" s="51" t="s">
        <v>4</v>
      </c>
      <c r="L49" s="56" t="s">
        <v>102</v>
      </c>
      <c r="M49" s="56" t="s">
        <v>103</v>
      </c>
      <c r="N49" s="165" t="s">
        <v>145</v>
      </c>
      <c r="O49" s="57"/>
    </row>
    <row r="50" spans="1:15" s="58" customFormat="1" ht="20.25" customHeight="1" x14ac:dyDescent="0.2">
      <c r="A50" s="213"/>
      <c r="B50" s="214" t="s">
        <v>164</v>
      </c>
      <c r="C50" s="215" t="s">
        <v>40</v>
      </c>
      <c r="D50" s="216" t="s">
        <v>165</v>
      </c>
      <c r="E50" s="198" t="s">
        <v>163</v>
      </c>
      <c r="F50" s="216">
        <v>23</v>
      </c>
      <c r="G50" s="217"/>
      <c r="H50" s="218"/>
      <c r="I50" s="218"/>
      <c r="J50" s="203"/>
      <c r="K50" s="213">
        <v>23</v>
      </c>
      <c r="L50" s="219">
        <v>1</v>
      </c>
      <c r="M50" s="219"/>
      <c r="N50" s="220">
        <v>2</v>
      </c>
      <c r="O50" s="57"/>
    </row>
    <row r="51" spans="1:15" s="58" customFormat="1" ht="0.75" customHeight="1" x14ac:dyDescent="0.2">
      <c r="A51" s="213"/>
      <c r="B51" s="214"/>
      <c r="C51" s="215"/>
      <c r="D51" s="216"/>
      <c r="E51" s="216"/>
      <c r="F51" s="216"/>
      <c r="G51" s="217"/>
      <c r="H51" s="218"/>
      <c r="I51" s="218"/>
      <c r="J51" s="203"/>
      <c r="K51" s="213"/>
      <c r="L51" s="219"/>
      <c r="M51" s="219"/>
      <c r="N51" s="220"/>
      <c r="O51" s="57"/>
    </row>
    <row r="52" spans="1:15" s="58" customFormat="1" ht="18" customHeight="1" x14ac:dyDescent="0.2">
      <c r="A52" s="260">
        <v>1</v>
      </c>
      <c r="B52" s="330" t="s">
        <v>120</v>
      </c>
      <c r="C52" s="342" t="s">
        <v>121</v>
      </c>
      <c r="D52" s="375" t="s">
        <v>122</v>
      </c>
      <c r="E52" s="416" t="s">
        <v>152</v>
      </c>
      <c r="F52" s="416">
        <v>16</v>
      </c>
      <c r="G52" s="418"/>
      <c r="H52" s="419"/>
      <c r="I52" s="418">
        <v>0</v>
      </c>
      <c r="J52" s="420"/>
      <c r="K52" s="418">
        <f>H53+G53+F52</f>
        <v>16</v>
      </c>
      <c r="L52" s="422">
        <v>1</v>
      </c>
      <c r="M52" s="423"/>
      <c r="N52" s="403">
        <v>9</v>
      </c>
      <c r="O52" s="57"/>
    </row>
    <row r="53" spans="1:15" ht="8.25" customHeight="1" x14ac:dyDescent="0.2">
      <c r="A53" s="421"/>
      <c r="B53" s="421"/>
      <c r="C53" s="373"/>
      <c r="D53" s="376"/>
      <c r="E53" s="371"/>
      <c r="F53" s="417"/>
      <c r="G53" s="417"/>
      <c r="H53" s="417"/>
      <c r="I53" s="371"/>
      <c r="J53" s="371"/>
      <c r="K53" s="421"/>
      <c r="L53" s="371"/>
      <c r="M53" s="404"/>
      <c r="N53" s="404"/>
    </row>
    <row r="54" spans="1:15" ht="22.5" customHeight="1" x14ac:dyDescent="0.2">
      <c r="A54" s="325">
        <v>2</v>
      </c>
      <c r="B54" s="321" t="s">
        <v>61</v>
      </c>
      <c r="C54" s="326" t="s">
        <v>41</v>
      </c>
      <c r="D54" s="328" t="s">
        <v>129</v>
      </c>
      <c r="E54" s="170" t="s">
        <v>42</v>
      </c>
      <c r="F54" s="170"/>
      <c r="G54" s="231"/>
      <c r="H54" s="232">
        <v>19</v>
      </c>
      <c r="I54" s="182">
        <v>0</v>
      </c>
      <c r="J54" s="182">
        <v>2</v>
      </c>
      <c r="K54" s="182">
        <f t="shared" ref="K54:K66" si="3">H54+G54+F54</f>
        <v>19</v>
      </c>
      <c r="L54" s="74"/>
      <c r="M54" s="79">
        <v>1</v>
      </c>
      <c r="N54" s="179">
        <v>6</v>
      </c>
    </row>
    <row r="55" spans="1:15" s="46" customFormat="1" ht="24.75" customHeight="1" x14ac:dyDescent="0.2">
      <c r="A55" s="325"/>
      <c r="B55" s="321"/>
      <c r="C55" s="326"/>
      <c r="D55" s="328"/>
      <c r="E55" s="170" t="s">
        <v>43</v>
      </c>
      <c r="F55" s="233"/>
      <c r="G55" s="234"/>
      <c r="H55" s="235">
        <v>25</v>
      </c>
      <c r="I55" s="175">
        <v>0</v>
      </c>
      <c r="J55" s="175"/>
      <c r="K55" s="182">
        <f t="shared" si="3"/>
        <v>25</v>
      </c>
      <c r="L55" s="44"/>
      <c r="M55" s="80">
        <v>1</v>
      </c>
      <c r="N55" s="180">
        <v>0</v>
      </c>
      <c r="O55" s="45"/>
    </row>
    <row r="56" spans="1:15" ht="15" customHeight="1" x14ac:dyDescent="0.2">
      <c r="A56" s="261">
        <v>3</v>
      </c>
      <c r="B56" s="321" t="s">
        <v>60</v>
      </c>
      <c r="C56" s="326" t="s">
        <v>166</v>
      </c>
      <c r="D56" s="327" t="s">
        <v>54</v>
      </c>
      <c r="E56" s="170" t="s">
        <v>44</v>
      </c>
      <c r="F56" s="170">
        <v>29</v>
      </c>
      <c r="G56" s="231"/>
      <c r="H56" s="171"/>
      <c r="I56" s="182">
        <v>0</v>
      </c>
      <c r="J56" s="182">
        <v>1</v>
      </c>
      <c r="K56" s="182">
        <f t="shared" si="3"/>
        <v>29</v>
      </c>
      <c r="L56" s="74">
        <v>1</v>
      </c>
      <c r="M56" s="79"/>
      <c r="N56" s="179">
        <v>1</v>
      </c>
    </row>
    <row r="57" spans="1:15" s="46" customFormat="1" ht="45.75" customHeight="1" x14ac:dyDescent="0.2">
      <c r="A57" s="332"/>
      <c r="B57" s="321"/>
      <c r="C57" s="326"/>
      <c r="D57" s="327"/>
      <c r="E57" s="170" t="s">
        <v>45</v>
      </c>
      <c r="F57" s="233">
        <v>22</v>
      </c>
      <c r="G57" s="234"/>
      <c r="H57" s="236"/>
      <c r="I57" s="175">
        <v>0</v>
      </c>
      <c r="J57" s="175"/>
      <c r="K57" s="182">
        <f t="shared" si="3"/>
        <v>22</v>
      </c>
      <c r="L57" s="44">
        <v>1</v>
      </c>
      <c r="M57" s="80"/>
      <c r="N57" s="180">
        <v>3</v>
      </c>
      <c r="O57" s="45"/>
    </row>
    <row r="58" spans="1:15" ht="24.75" customHeight="1" x14ac:dyDescent="0.2">
      <c r="A58" s="260">
        <v>4</v>
      </c>
      <c r="B58" s="322" t="s">
        <v>59</v>
      </c>
      <c r="C58" s="326" t="s">
        <v>46</v>
      </c>
      <c r="D58" s="327" t="s">
        <v>54</v>
      </c>
      <c r="E58" s="176" t="s">
        <v>55</v>
      </c>
      <c r="F58" s="176">
        <v>18</v>
      </c>
      <c r="G58" s="231"/>
      <c r="H58" s="171"/>
      <c r="I58" s="182">
        <v>0</v>
      </c>
      <c r="J58" s="182"/>
      <c r="K58" s="182">
        <f t="shared" si="3"/>
        <v>18</v>
      </c>
      <c r="L58" s="74">
        <v>1</v>
      </c>
      <c r="M58" s="79"/>
      <c r="N58" s="179">
        <v>12</v>
      </c>
    </row>
    <row r="59" spans="1:15" ht="23.25" customHeight="1" x14ac:dyDescent="0.2">
      <c r="A59" s="261"/>
      <c r="B59" s="322"/>
      <c r="C59" s="326"/>
      <c r="D59" s="327"/>
      <c r="E59" s="176" t="s">
        <v>47</v>
      </c>
      <c r="F59" s="176">
        <v>29</v>
      </c>
      <c r="G59" s="231"/>
      <c r="H59" s="171"/>
      <c r="I59" s="182">
        <v>0</v>
      </c>
      <c r="J59" s="182"/>
      <c r="K59" s="182">
        <f t="shared" si="3"/>
        <v>29</v>
      </c>
      <c r="L59" s="74">
        <v>1</v>
      </c>
      <c r="M59" s="79"/>
      <c r="N59" s="179">
        <v>1</v>
      </c>
    </row>
    <row r="60" spans="1:15" s="46" customFormat="1" ht="22.5" customHeight="1" x14ac:dyDescent="0.2">
      <c r="A60" s="261"/>
      <c r="B60" s="323"/>
      <c r="C60" s="342"/>
      <c r="D60" s="353"/>
      <c r="E60" s="183" t="s">
        <v>48</v>
      </c>
      <c r="F60" s="237">
        <v>24</v>
      </c>
      <c r="G60" s="238"/>
      <c r="H60" s="239"/>
      <c r="I60" s="184">
        <v>0</v>
      </c>
      <c r="J60" s="184"/>
      <c r="K60" s="182">
        <f t="shared" si="3"/>
        <v>24</v>
      </c>
      <c r="L60" s="48">
        <v>1</v>
      </c>
      <c r="M60" s="81"/>
      <c r="N60" s="180">
        <v>1</v>
      </c>
      <c r="O60" s="45"/>
    </row>
    <row r="61" spans="1:15" ht="22.5" customHeight="1" x14ac:dyDescent="0.2">
      <c r="A61" s="325">
        <v>5</v>
      </c>
      <c r="B61" s="321" t="s">
        <v>49</v>
      </c>
      <c r="C61" s="303" t="s">
        <v>50</v>
      </c>
      <c r="D61" s="354" t="s">
        <v>114</v>
      </c>
      <c r="E61" s="170" t="s">
        <v>51</v>
      </c>
      <c r="F61" s="170"/>
      <c r="G61" s="231"/>
      <c r="H61" s="232">
        <v>20</v>
      </c>
      <c r="I61" s="171">
        <v>0</v>
      </c>
      <c r="J61" s="171"/>
      <c r="K61" s="182">
        <f t="shared" si="3"/>
        <v>20</v>
      </c>
      <c r="L61" s="74"/>
      <c r="M61" s="79">
        <v>1</v>
      </c>
      <c r="N61" s="179">
        <v>10</v>
      </c>
    </row>
    <row r="62" spans="1:15" s="46" customFormat="1" ht="24.75" customHeight="1" x14ac:dyDescent="0.2">
      <c r="A62" s="325"/>
      <c r="B62" s="321"/>
      <c r="C62" s="303"/>
      <c r="D62" s="354"/>
      <c r="E62" s="170" t="s">
        <v>52</v>
      </c>
      <c r="F62" s="170"/>
      <c r="G62" s="234"/>
      <c r="H62" s="235">
        <v>29</v>
      </c>
      <c r="I62" s="175">
        <v>0</v>
      </c>
      <c r="J62" s="175"/>
      <c r="K62" s="182">
        <f t="shared" si="3"/>
        <v>29</v>
      </c>
      <c r="L62" s="44"/>
      <c r="M62" s="80">
        <v>1</v>
      </c>
      <c r="N62" s="180">
        <v>1</v>
      </c>
      <c r="O62" s="45"/>
    </row>
    <row r="63" spans="1:15" s="46" customFormat="1" ht="30" customHeight="1" x14ac:dyDescent="0.2">
      <c r="A63" s="260">
        <v>6</v>
      </c>
      <c r="B63" s="330" t="s">
        <v>87</v>
      </c>
      <c r="C63" s="273" t="s">
        <v>88</v>
      </c>
      <c r="D63" s="271" t="s">
        <v>89</v>
      </c>
      <c r="E63" s="174" t="s">
        <v>128</v>
      </c>
      <c r="F63" s="174">
        <v>14</v>
      </c>
      <c r="G63" s="240"/>
      <c r="H63" s="175"/>
      <c r="I63" s="175">
        <v>0</v>
      </c>
      <c r="J63" s="175">
        <v>1</v>
      </c>
      <c r="K63" s="182">
        <f t="shared" si="3"/>
        <v>14</v>
      </c>
      <c r="L63" s="41">
        <v>1</v>
      </c>
      <c r="M63" s="82"/>
      <c r="N63" s="180">
        <v>1</v>
      </c>
      <c r="O63" s="45"/>
    </row>
    <row r="64" spans="1:15" s="46" customFormat="1" ht="30" customHeight="1" x14ac:dyDescent="0.2">
      <c r="A64" s="332"/>
      <c r="B64" s="331"/>
      <c r="C64" s="274"/>
      <c r="D64" s="272"/>
      <c r="E64" s="174" t="s">
        <v>151</v>
      </c>
      <c r="F64" s="174">
        <v>12</v>
      </c>
      <c r="G64" s="240"/>
      <c r="H64" s="175"/>
      <c r="I64" s="175">
        <v>0</v>
      </c>
      <c r="J64" s="175"/>
      <c r="K64" s="182">
        <f t="shared" si="3"/>
        <v>12</v>
      </c>
      <c r="L64" s="41">
        <v>1</v>
      </c>
      <c r="M64" s="82"/>
      <c r="N64" s="180">
        <v>3</v>
      </c>
      <c r="O64" s="45"/>
    </row>
    <row r="65" spans="1:15" s="46" customFormat="1" ht="30" customHeight="1" x14ac:dyDescent="0.2">
      <c r="A65" s="196"/>
      <c r="B65" s="330" t="s">
        <v>39</v>
      </c>
      <c r="C65" s="273" t="s">
        <v>40</v>
      </c>
      <c r="D65" s="271" t="s">
        <v>53</v>
      </c>
      <c r="E65" s="174" t="s">
        <v>162</v>
      </c>
      <c r="F65" s="174">
        <v>22</v>
      </c>
      <c r="G65" s="240"/>
      <c r="H65" s="175"/>
      <c r="I65" s="175"/>
      <c r="J65" s="175"/>
      <c r="K65" s="182">
        <v>22</v>
      </c>
      <c r="L65" s="41">
        <v>1</v>
      </c>
      <c r="M65" s="82"/>
      <c r="N65" s="180">
        <v>8</v>
      </c>
      <c r="O65" s="45"/>
    </row>
    <row r="66" spans="1:15" ht="24.75" customHeight="1" thickBot="1" x14ac:dyDescent="0.25">
      <c r="A66" s="197">
        <v>7</v>
      </c>
      <c r="B66" s="370"/>
      <c r="C66" s="372"/>
      <c r="D66" s="369"/>
      <c r="E66" s="170" t="s">
        <v>150</v>
      </c>
      <c r="F66" s="170">
        <v>21</v>
      </c>
      <c r="G66" s="231"/>
      <c r="H66" s="171"/>
      <c r="I66" s="182">
        <v>0</v>
      </c>
      <c r="J66" s="182"/>
      <c r="K66" s="182">
        <f t="shared" si="3"/>
        <v>21</v>
      </c>
      <c r="L66" s="74">
        <v>1</v>
      </c>
      <c r="M66" s="79"/>
      <c r="N66" s="179">
        <v>4</v>
      </c>
    </row>
    <row r="67" spans="1:15" s="26" customFormat="1" ht="15" customHeight="1" thickBot="1" x14ac:dyDescent="0.3">
      <c r="A67" s="36"/>
      <c r="B67" s="135"/>
      <c r="C67" s="136" t="s">
        <v>109</v>
      </c>
      <c r="D67" s="137"/>
      <c r="E67" s="138"/>
      <c r="F67" s="139">
        <f>SUM(F52:F66)</f>
        <v>207</v>
      </c>
      <c r="G67" s="139"/>
      <c r="H67" s="139">
        <f t="shared" ref="H67:N67" si="4">SUM(H52:H66)</f>
        <v>93</v>
      </c>
      <c r="I67" s="139">
        <f t="shared" si="4"/>
        <v>0</v>
      </c>
      <c r="J67" s="115">
        <f t="shared" si="4"/>
        <v>4</v>
      </c>
      <c r="K67" s="115">
        <f t="shared" si="4"/>
        <v>300</v>
      </c>
      <c r="L67" s="139">
        <f t="shared" si="4"/>
        <v>10</v>
      </c>
      <c r="M67" s="139">
        <f t="shared" si="4"/>
        <v>4</v>
      </c>
      <c r="N67" s="181">
        <f t="shared" si="4"/>
        <v>60</v>
      </c>
      <c r="O67" s="25"/>
    </row>
    <row r="68" spans="1:15" ht="18.75" customHeight="1" thickBot="1" x14ac:dyDescent="0.25">
      <c r="A68" s="128"/>
      <c r="B68" s="129"/>
      <c r="C68" s="130" t="s">
        <v>112</v>
      </c>
      <c r="D68" s="131"/>
      <c r="E68" s="132"/>
      <c r="F68" s="133">
        <f t="shared" ref="F68:N68" si="5">F37+F67</f>
        <v>816</v>
      </c>
      <c r="G68" s="133">
        <f t="shared" si="5"/>
        <v>5</v>
      </c>
      <c r="H68" s="133">
        <f t="shared" si="5"/>
        <v>171</v>
      </c>
      <c r="I68" s="133">
        <f t="shared" si="5"/>
        <v>0</v>
      </c>
      <c r="J68" s="133">
        <f t="shared" si="5"/>
        <v>10</v>
      </c>
      <c r="K68" s="133">
        <f t="shared" si="5"/>
        <v>973</v>
      </c>
      <c r="L68" s="133">
        <f t="shared" si="5"/>
        <v>38</v>
      </c>
      <c r="M68" s="133">
        <f t="shared" si="5"/>
        <v>8</v>
      </c>
      <c r="N68" s="134">
        <f t="shared" si="5"/>
        <v>203</v>
      </c>
    </row>
    <row r="69" spans="1:15" ht="15" customHeight="1" x14ac:dyDescent="0.2">
      <c r="E69" s="73" t="s">
        <v>101</v>
      </c>
      <c r="F69" s="73"/>
      <c r="G69" s="19">
        <v>1</v>
      </c>
      <c r="H69" s="19"/>
      <c r="I69" s="19"/>
      <c r="J69" s="19"/>
      <c r="K69" s="19"/>
      <c r="L69" s="19"/>
      <c r="M69" s="19"/>
      <c r="N69" s="19"/>
    </row>
    <row r="70" spans="1:15" ht="15" customHeight="1" x14ac:dyDescent="0.2">
      <c r="E70" s="5" t="s">
        <v>81</v>
      </c>
      <c r="G70" s="19">
        <v>1</v>
      </c>
      <c r="H70" s="19"/>
      <c r="I70" s="19"/>
      <c r="J70" s="19"/>
      <c r="K70" s="19"/>
      <c r="L70" s="19"/>
      <c r="M70" s="19"/>
      <c r="N70" s="19"/>
    </row>
    <row r="71" spans="1:15" s="6" customFormat="1" ht="15" customHeight="1" thickBot="1" x14ac:dyDescent="0.3">
      <c r="A71" s="283" t="s">
        <v>147</v>
      </c>
      <c r="B71" s="283"/>
      <c r="C71" s="283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6"/>
      <c r="O71" s="16"/>
    </row>
    <row r="72" spans="1:15" s="50" customFormat="1" ht="87.75" customHeight="1" thickBot="1" x14ac:dyDescent="0.25">
      <c r="A72" s="90" t="s">
        <v>70</v>
      </c>
      <c r="B72" s="91" t="s">
        <v>0</v>
      </c>
      <c r="C72" s="92" t="s">
        <v>1</v>
      </c>
      <c r="D72" s="93" t="s">
        <v>2</v>
      </c>
      <c r="E72" s="295" t="s">
        <v>3</v>
      </c>
      <c r="F72" s="296"/>
      <c r="G72" s="93" t="s">
        <v>85</v>
      </c>
      <c r="H72" s="291" t="s">
        <v>86</v>
      </c>
      <c r="I72" s="292"/>
      <c r="J72" s="87" t="s">
        <v>143</v>
      </c>
      <c r="K72" s="93" t="s">
        <v>4</v>
      </c>
      <c r="L72" s="94" t="s">
        <v>91</v>
      </c>
      <c r="M72" s="95" t="s">
        <v>90</v>
      </c>
      <c r="N72" s="165" t="s">
        <v>145</v>
      </c>
      <c r="O72" s="49"/>
    </row>
    <row r="73" spans="1:15" ht="15" customHeight="1" thickBot="1" x14ac:dyDescent="0.25">
      <c r="A73" s="284">
        <v>1</v>
      </c>
      <c r="B73" s="304" t="s">
        <v>6</v>
      </c>
      <c r="C73" s="274" t="s">
        <v>7</v>
      </c>
      <c r="D73" s="310" t="s">
        <v>167</v>
      </c>
      <c r="E73" s="281" t="s">
        <v>79</v>
      </c>
      <c r="F73" s="282"/>
      <c r="G73" s="195">
        <v>5</v>
      </c>
      <c r="H73" s="293"/>
      <c r="I73" s="293"/>
      <c r="J73" s="188"/>
      <c r="K73" s="86">
        <f>H73+G73</f>
        <v>5</v>
      </c>
      <c r="L73" s="88"/>
      <c r="M73" s="89">
        <v>1</v>
      </c>
      <c r="N73" s="185">
        <v>15</v>
      </c>
    </row>
    <row r="74" spans="1:15" ht="10.5" customHeight="1" thickBot="1" x14ac:dyDescent="0.25">
      <c r="A74" s="285"/>
      <c r="B74" s="305"/>
      <c r="C74" s="303"/>
      <c r="D74" s="311"/>
      <c r="E74" s="265" t="s">
        <v>63</v>
      </c>
      <c r="F74" s="266"/>
      <c r="G74" s="188">
        <v>21</v>
      </c>
      <c r="H74" s="294"/>
      <c r="I74" s="294"/>
      <c r="J74" s="189"/>
      <c r="K74" s="63">
        <f>H74+G74</f>
        <v>21</v>
      </c>
      <c r="L74" s="62"/>
      <c r="M74" s="12">
        <v>1</v>
      </c>
      <c r="N74" s="186">
        <v>4</v>
      </c>
    </row>
    <row r="75" spans="1:15" ht="11.25" customHeight="1" thickBot="1" x14ac:dyDescent="0.25">
      <c r="A75" s="285"/>
      <c r="B75" s="305"/>
      <c r="C75" s="303"/>
      <c r="D75" s="311"/>
      <c r="E75" s="265" t="s">
        <v>64</v>
      </c>
      <c r="F75" s="266"/>
      <c r="G75" s="188">
        <v>13</v>
      </c>
      <c r="H75" s="287"/>
      <c r="I75" s="287"/>
      <c r="J75" s="189"/>
      <c r="K75" s="63">
        <f>H75+G75</f>
        <v>13</v>
      </c>
      <c r="L75" s="62"/>
      <c r="M75" s="12">
        <v>1</v>
      </c>
      <c r="N75" s="186">
        <v>2</v>
      </c>
    </row>
    <row r="76" spans="1:15" ht="9.75" customHeight="1" thickBot="1" x14ac:dyDescent="0.25">
      <c r="A76" s="286"/>
      <c r="B76" s="306"/>
      <c r="C76" s="273"/>
      <c r="D76" s="312"/>
      <c r="E76" s="279" t="s">
        <v>76</v>
      </c>
      <c r="F76" s="280"/>
      <c r="G76" s="190">
        <v>14</v>
      </c>
      <c r="H76" s="288"/>
      <c r="I76" s="288"/>
      <c r="J76" s="188"/>
      <c r="K76" s="98">
        <f>H76+G76</f>
        <v>14</v>
      </c>
      <c r="L76" s="99"/>
      <c r="M76" s="100">
        <v>1</v>
      </c>
      <c r="N76" s="187">
        <v>1</v>
      </c>
    </row>
    <row r="77" spans="1:15" ht="48.75" customHeight="1" thickBot="1" x14ac:dyDescent="0.25">
      <c r="A77" s="210">
        <v>2</v>
      </c>
      <c r="B77" s="201" t="s">
        <v>92</v>
      </c>
      <c r="C77" s="221" t="s">
        <v>159</v>
      </c>
      <c r="D77" s="230" t="s">
        <v>171</v>
      </c>
      <c r="E77" s="281" t="s">
        <v>160</v>
      </c>
      <c r="F77" s="282"/>
      <c r="G77" s="169">
        <v>5</v>
      </c>
      <c r="H77" s="289"/>
      <c r="I77" s="290"/>
      <c r="J77" s="189"/>
      <c r="K77" s="86">
        <f t="shared" ref="K77:K80" si="6">H77+G77</f>
        <v>5</v>
      </c>
      <c r="L77" s="88"/>
      <c r="M77" s="89">
        <v>1</v>
      </c>
      <c r="N77" s="185">
        <v>15</v>
      </c>
    </row>
    <row r="78" spans="1:15" ht="15" customHeight="1" thickBot="1" x14ac:dyDescent="0.25">
      <c r="A78" s="262">
        <v>3</v>
      </c>
      <c r="B78" s="414" t="s">
        <v>23</v>
      </c>
      <c r="C78" s="407" t="s">
        <v>24</v>
      </c>
      <c r="D78" s="409" t="s">
        <v>167</v>
      </c>
      <c r="E78" s="265" t="s">
        <v>65</v>
      </c>
      <c r="F78" s="266"/>
      <c r="G78" s="188">
        <v>15</v>
      </c>
      <c r="H78" s="333"/>
      <c r="I78" s="333"/>
      <c r="J78" s="188"/>
      <c r="K78" s="63">
        <f t="shared" si="6"/>
        <v>15</v>
      </c>
      <c r="L78" s="62"/>
      <c r="M78" s="12">
        <v>1</v>
      </c>
      <c r="N78" s="186">
        <v>0</v>
      </c>
    </row>
    <row r="79" spans="1:15" ht="15" customHeight="1" x14ac:dyDescent="0.2">
      <c r="A79" s="415"/>
      <c r="B79" s="370"/>
      <c r="C79" s="372"/>
      <c r="D79" s="410"/>
      <c r="E79" s="275" t="s">
        <v>77</v>
      </c>
      <c r="F79" s="276"/>
      <c r="G79" s="248">
        <v>15</v>
      </c>
      <c r="H79" s="307"/>
      <c r="I79" s="307"/>
      <c r="J79" s="222"/>
      <c r="K79" s="63">
        <f t="shared" si="6"/>
        <v>15</v>
      </c>
      <c r="L79" s="223"/>
      <c r="M79" s="224">
        <v>1</v>
      </c>
      <c r="N79" s="225">
        <v>0</v>
      </c>
    </row>
    <row r="80" spans="1:15" ht="21" customHeight="1" x14ac:dyDescent="0.2">
      <c r="A80" s="226">
        <v>4</v>
      </c>
      <c r="B80" s="228" t="s">
        <v>82</v>
      </c>
      <c r="C80" s="229" t="s">
        <v>33</v>
      </c>
      <c r="D80" s="40" t="s">
        <v>167</v>
      </c>
      <c r="E80" s="265" t="s">
        <v>172</v>
      </c>
      <c r="F80" s="266"/>
      <c r="G80" s="188">
        <v>0</v>
      </c>
      <c r="H80" s="267"/>
      <c r="I80" s="268"/>
      <c r="J80" s="189"/>
      <c r="K80" s="227">
        <f t="shared" si="6"/>
        <v>0</v>
      </c>
      <c r="L80" s="62"/>
      <c r="M80" s="227">
        <v>0</v>
      </c>
      <c r="N80" s="186">
        <v>20</v>
      </c>
    </row>
    <row r="81" spans="1:14" ht="15" customHeight="1" thickBot="1" x14ac:dyDescent="0.25">
      <c r="A81" s="263">
        <v>5</v>
      </c>
      <c r="B81" s="301" t="s">
        <v>28</v>
      </c>
      <c r="C81" s="299" t="s">
        <v>66</v>
      </c>
      <c r="D81" s="297" t="s">
        <v>168</v>
      </c>
      <c r="E81" s="277" t="s">
        <v>123</v>
      </c>
      <c r="F81" s="278"/>
      <c r="G81" s="169"/>
      <c r="H81" s="308">
        <v>0</v>
      </c>
      <c r="I81" s="308"/>
      <c r="J81" s="191"/>
      <c r="K81" s="205">
        <f>H81+G81</f>
        <v>0</v>
      </c>
      <c r="L81" s="159">
        <v>0</v>
      </c>
      <c r="M81" s="64"/>
      <c r="N81" s="185">
        <v>15</v>
      </c>
    </row>
    <row r="82" spans="1:14" ht="13.5" customHeight="1" thickBot="1" x14ac:dyDescent="0.25">
      <c r="A82" s="264"/>
      <c r="B82" s="302"/>
      <c r="C82" s="300"/>
      <c r="D82" s="298"/>
      <c r="E82" s="279" t="s">
        <v>148</v>
      </c>
      <c r="F82" s="280"/>
      <c r="G82" s="249"/>
      <c r="H82" s="288">
        <v>8</v>
      </c>
      <c r="I82" s="288"/>
      <c r="J82" s="190"/>
      <c r="K82" s="97">
        <f>H82+G82</f>
        <v>8</v>
      </c>
      <c r="L82" s="101">
        <v>1</v>
      </c>
      <c r="M82" s="97"/>
      <c r="N82" s="187">
        <v>7</v>
      </c>
    </row>
    <row r="83" spans="1:14" ht="16.5" customHeight="1" x14ac:dyDescent="0.2">
      <c r="A83" s="262">
        <v>6</v>
      </c>
      <c r="B83" s="405" t="s">
        <v>67</v>
      </c>
      <c r="C83" s="407" t="s">
        <v>68</v>
      </c>
      <c r="D83" s="409" t="s">
        <v>168</v>
      </c>
      <c r="E83" s="281" t="s">
        <v>108</v>
      </c>
      <c r="F83" s="282"/>
      <c r="G83" s="250"/>
      <c r="H83" s="412">
        <v>8</v>
      </c>
      <c r="I83" s="413"/>
      <c r="J83" s="206"/>
      <c r="K83" s="207">
        <v>8</v>
      </c>
      <c r="L83" s="208">
        <v>1</v>
      </c>
      <c r="M83" s="207"/>
      <c r="N83" s="209">
        <v>7</v>
      </c>
    </row>
    <row r="84" spans="1:14" ht="15" customHeight="1" thickBot="1" x14ac:dyDescent="0.25">
      <c r="A84" s="263"/>
      <c r="B84" s="370"/>
      <c r="C84" s="372"/>
      <c r="D84" s="410"/>
      <c r="E84" s="277" t="s">
        <v>124</v>
      </c>
      <c r="F84" s="278"/>
      <c r="G84" s="251"/>
      <c r="H84" s="308">
        <v>10</v>
      </c>
      <c r="I84" s="308"/>
      <c r="J84" s="191"/>
      <c r="K84" s="205">
        <f t="shared" ref="K84:K85" si="7">H84+G84</f>
        <v>10</v>
      </c>
      <c r="L84" s="96">
        <v>1</v>
      </c>
      <c r="M84" s="64"/>
      <c r="N84" s="185">
        <v>5</v>
      </c>
    </row>
    <row r="85" spans="1:14" ht="14.25" customHeight="1" thickBot="1" x14ac:dyDescent="0.25">
      <c r="A85" s="264"/>
      <c r="B85" s="406"/>
      <c r="C85" s="408"/>
      <c r="D85" s="411"/>
      <c r="E85" s="279" t="s">
        <v>149</v>
      </c>
      <c r="F85" s="280"/>
      <c r="G85" s="192"/>
      <c r="H85" s="309">
        <v>15</v>
      </c>
      <c r="I85" s="309"/>
      <c r="J85" s="192"/>
      <c r="K85" s="97">
        <f t="shared" si="7"/>
        <v>15</v>
      </c>
      <c r="L85" s="101">
        <v>1</v>
      </c>
      <c r="M85" s="97"/>
      <c r="N85" s="187">
        <v>0</v>
      </c>
    </row>
    <row r="86" spans="1:14" ht="24" customHeight="1" thickBot="1" x14ac:dyDescent="0.25">
      <c r="A86" s="39"/>
      <c r="B86" s="31"/>
      <c r="C86" s="33" t="s">
        <v>69</v>
      </c>
      <c r="D86" s="13"/>
      <c r="E86" s="102"/>
      <c r="F86" s="102"/>
      <c r="G86" s="193">
        <f>SUM(G73:G85)</f>
        <v>88</v>
      </c>
      <c r="H86" s="269">
        <f>SUM(H73:H85)</f>
        <v>41</v>
      </c>
      <c r="I86" s="270"/>
      <c r="J86" s="103"/>
      <c r="K86" s="103">
        <f>SUM(K73:K85)</f>
        <v>129</v>
      </c>
      <c r="L86" s="96">
        <f>SUM(L73:L85)</f>
        <v>4</v>
      </c>
      <c r="M86" s="104">
        <f>SUM(M73:M85)</f>
        <v>7</v>
      </c>
      <c r="N86" s="185">
        <f>SUM(N73:N85)</f>
        <v>91</v>
      </c>
    </row>
  </sheetData>
  <mergeCells count="143">
    <mergeCell ref="M52:M53"/>
    <mergeCell ref="A52:A53"/>
    <mergeCell ref="B52:B53"/>
    <mergeCell ref="C52:C53"/>
    <mergeCell ref="B65:B66"/>
    <mergeCell ref="C65:C66"/>
    <mergeCell ref="A34:A36"/>
    <mergeCell ref="D34:D36"/>
    <mergeCell ref="D26:D28"/>
    <mergeCell ref="L45:M45"/>
    <mergeCell ref="L42:M42"/>
    <mergeCell ref="H42:K45"/>
    <mergeCell ref="N52:N53"/>
    <mergeCell ref="B83:B85"/>
    <mergeCell ref="C83:C85"/>
    <mergeCell ref="D83:D85"/>
    <mergeCell ref="E83:F83"/>
    <mergeCell ref="H83:I83"/>
    <mergeCell ref="C78:C79"/>
    <mergeCell ref="B78:B79"/>
    <mergeCell ref="A78:A79"/>
    <mergeCell ref="D78:D79"/>
    <mergeCell ref="E52:E53"/>
    <mergeCell ref="F52:F53"/>
    <mergeCell ref="G52:G53"/>
    <mergeCell ref="H52:H53"/>
    <mergeCell ref="I52:I53"/>
    <mergeCell ref="J52:J53"/>
    <mergeCell ref="K52:K53"/>
    <mergeCell ref="L52:L53"/>
    <mergeCell ref="A1:N1"/>
    <mergeCell ref="B26:B28"/>
    <mergeCell ref="A29:A30"/>
    <mergeCell ref="B29:B30"/>
    <mergeCell ref="C29:C30"/>
    <mergeCell ref="D29:D30"/>
    <mergeCell ref="D22:D23"/>
    <mergeCell ref="C22:C23"/>
    <mergeCell ref="B22:B23"/>
    <mergeCell ref="A22:A23"/>
    <mergeCell ref="C40:E40"/>
    <mergeCell ref="C41:E41"/>
    <mergeCell ref="C42:E42"/>
    <mergeCell ref="H38:J38"/>
    <mergeCell ref="I39:J39"/>
    <mergeCell ref="I40:J40"/>
    <mergeCell ref="I41:J41"/>
    <mergeCell ref="D65:D66"/>
    <mergeCell ref="B31:B33"/>
    <mergeCell ref="C31:C33"/>
    <mergeCell ref="D31:D33"/>
    <mergeCell ref="D52:D53"/>
    <mergeCell ref="C34:C36"/>
    <mergeCell ref="B34:B36"/>
    <mergeCell ref="A61:A62"/>
    <mergeCell ref="A58:A60"/>
    <mergeCell ref="A56:A57"/>
    <mergeCell ref="B54:B55"/>
    <mergeCell ref="A54:A55"/>
    <mergeCell ref="B10:B17"/>
    <mergeCell ref="C10:C17"/>
    <mergeCell ref="D10:D17"/>
    <mergeCell ref="B18:B21"/>
    <mergeCell ref="C18:C21"/>
    <mergeCell ref="D18:D21"/>
    <mergeCell ref="B24:B25"/>
    <mergeCell ref="C24:C25"/>
    <mergeCell ref="C26:C28"/>
    <mergeCell ref="C61:C62"/>
    <mergeCell ref="B61:B62"/>
    <mergeCell ref="A48:N48"/>
    <mergeCell ref="C43:E43"/>
    <mergeCell ref="L43:N43"/>
    <mergeCell ref="C58:C60"/>
    <mergeCell ref="D58:D60"/>
    <mergeCell ref="D61:D62"/>
    <mergeCell ref="L46:M46"/>
    <mergeCell ref="H46:K46"/>
    <mergeCell ref="A81:A82"/>
    <mergeCell ref="A3:M3"/>
    <mergeCell ref="B56:B57"/>
    <mergeCell ref="B58:B60"/>
    <mergeCell ref="A6:A9"/>
    <mergeCell ref="A10:A17"/>
    <mergeCell ref="C6:C9"/>
    <mergeCell ref="B6:B9"/>
    <mergeCell ref="D6:D9"/>
    <mergeCell ref="C54:C55"/>
    <mergeCell ref="C56:C57"/>
    <mergeCell ref="D56:D57"/>
    <mergeCell ref="D54:D55"/>
    <mergeCell ref="D24:D25"/>
    <mergeCell ref="A18:A21"/>
    <mergeCell ref="A24:A25"/>
    <mergeCell ref="A26:A28"/>
    <mergeCell ref="B63:B64"/>
    <mergeCell ref="A63:A64"/>
    <mergeCell ref="E74:F74"/>
    <mergeCell ref="H78:I78"/>
    <mergeCell ref="L40:N40"/>
    <mergeCell ref="L41:M41"/>
    <mergeCell ref="L44:M44"/>
    <mergeCell ref="H72:I72"/>
    <mergeCell ref="H73:I73"/>
    <mergeCell ref="H74:I74"/>
    <mergeCell ref="E72:F72"/>
    <mergeCell ref="E73:F73"/>
    <mergeCell ref="E85:F85"/>
    <mergeCell ref="D81:D82"/>
    <mergeCell ref="C81:C82"/>
    <mergeCell ref="B81:B82"/>
    <mergeCell ref="C73:C76"/>
    <mergeCell ref="B73:B76"/>
    <mergeCell ref="H79:I79"/>
    <mergeCell ref="H81:I81"/>
    <mergeCell ref="H82:I82"/>
    <mergeCell ref="H84:I84"/>
    <mergeCell ref="H85:I85"/>
    <mergeCell ref="D73:D76"/>
    <mergeCell ref="B4:B5"/>
    <mergeCell ref="A4:A5"/>
    <mergeCell ref="C4:C5"/>
    <mergeCell ref="D4:D5"/>
    <mergeCell ref="A31:A33"/>
    <mergeCell ref="A83:A85"/>
    <mergeCell ref="E80:F80"/>
    <mergeCell ref="H80:I80"/>
    <mergeCell ref="H86:I86"/>
    <mergeCell ref="D63:D64"/>
    <mergeCell ref="C63:C64"/>
    <mergeCell ref="E79:F79"/>
    <mergeCell ref="E81:F81"/>
    <mergeCell ref="E82:F82"/>
    <mergeCell ref="E84:F84"/>
    <mergeCell ref="E75:F75"/>
    <mergeCell ref="E76:F76"/>
    <mergeCell ref="E77:F77"/>
    <mergeCell ref="E78:F78"/>
    <mergeCell ref="A71:M71"/>
    <mergeCell ref="A73:A76"/>
    <mergeCell ref="H75:I75"/>
    <mergeCell ref="H76:I76"/>
    <mergeCell ref="H77:I77"/>
  </mergeCells>
  <pageMargins left="1.1023622047244095" right="0.51181102362204722" top="0.59055118110236227" bottom="0.39370078740157483" header="0" footer="0.19685039370078741"/>
  <pageSetup paperSize="9" scale="86" fitToHeight="0" orientation="portrait" r:id="rId1"/>
  <rowBreaks count="1" manualBreakCount="1">
    <brk id="46" max="16383" man="1"/>
  </rowBreaks>
  <ignoredErrors>
    <ignoredError sqref="B24 B54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Численность</vt:lpstr>
      <vt:lpstr>Лист2</vt:lpstr>
      <vt:lpstr>Лист3</vt:lpstr>
      <vt:lpstr>Численность!_GoBack</vt:lpstr>
      <vt:lpstr>Численность!Область_печати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Кожарина</dc:creator>
  <cp:lastModifiedBy>zavuch</cp:lastModifiedBy>
  <cp:lastPrinted>2022-05-20T11:30:28Z</cp:lastPrinted>
  <dcterms:created xsi:type="dcterms:W3CDTF">2018-09-27T16:20:08Z</dcterms:created>
  <dcterms:modified xsi:type="dcterms:W3CDTF">2022-08-25T08:39:41Z</dcterms:modified>
</cp:coreProperties>
</file>